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5" yWindow="-150" windowWidth="11970" windowHeight="10260" activeTab="4"/>
  </bookViews>
  <sheets>
    <sheet name="marathon" sheetId="1" r:id="rId1"/>
    <sheet name="marathon reserve" sheetId="2" r:id="rId2"/>
    <sheet name="uitslag EPO 1" sheetId="3" r:id="rId3"/>
    <sheet name="uitslag DPO 2" sheetId="11" r:id="rId4"/>
    <sheet name="uitslag MPO 3" sheetId="13" r:id="rId5"/>
    <sheet name="uitslag EPO 4" sheetId="14" r:id="rId6"/>
    <sheet name="uitslag DPA 5" sheetId="15" r:id="rId7"/>
    <sheet name="uitslag MPA 6" sheetId="16" r:id="rId8"/>
  </sheets>
  <definedNames>
    <definedName name="_xlnm._FilterDatabase" localSheetId="0" hidden="1">marathon!$C$12:$F$89</definedName>
    <definedName name="_xlnm._FilterDatabase" localSheetId="6" hidden="1">'uitslag DPA 5'!$A$11:$AT$89</definedName>
    <definedName name="_xlnm._FilterDatabase" localSheetId="5" hidden="1">'uitslag EPO 4'!$A$11:$AT$89</definedName>
    <definedName name="_xlnm._FilterDatabase" localSheetId="7" hidden="1">'uitslag MPA 6'!$A$11:$AT$89</definedName>
    <definedName name="_xlnm.Print_Area" localSheetId="6">'uitslag DPA 5'!$A$1:$AS$86</definedName>
    <definedName name="_xlnm.Print_Area" localSheetId="3">'uitslag DPO 2'!$A$1:$AD$33</definedName>
    <definedName name="_xlnm.Print_Area" localSheetId="2">'uitslag EPO 1'!$A$1:$AG$25</definedName>
    <definedName name="_xlnm.Print_Area" localSheetId="5">'uitslag EPO 4'!$A$1:$AS$78</definedName>
    <definedName name="_xlnm.Print_Area" localSheetId="7">'uitslag MPA 6'!$A$1:$AS$90</definedName>
    <definedName name="_xlnm.Print_Area" localSheetId="4">'uitslag MPO 3'!$A$1:$AO$17</definedName>
    <definedName name="_xlnm.Print_Titles" localSheetId="0">marathon!$1:$8</definedName>
    <definedName name="_xlnm.Print_Titles" localSheetId="6">'uitslag DPA 5'!$1:$8</definedName>
    <definedName name="_xlnm.Print_Titles" localSheetId="5">'uitslag EPO 4'!$1:$8</definedName>
    <definedName name="_xlnm.Print_Titles" localSheetId="7">'uitslag MPA 6'!$1:$8</definedName>
  </definedNames>
  <calcPr calcId="145621"/>
</workbook>
</file>

<file path=xl/calcChain.xml><?xml version="1.0" encoding="utf-8"?>
<calcChain xmlns="http://schemas.openxmlformats.org/spreadsheetml/2006/main">
  <c r="AN89" i="16" l="1"/>
  <c r="AM89" i="16"/>
  <c r="N89" i="16"/>
  <c r="P89" i="16" s="1"/>
  <c r="Q89" i="16" s="1"/>
  <c r="AQ89" i="16" s="1"/>
  <c r="L89" i="16"/>
  <c r="AM88" i="16"/>
  <c r="AN88" i="16" s="1"/>
  <c r="L88" i="16"/>
  <c r="N88" i="16" s="1"/>
  <c r="P88" i="16" s="1"/>
  <c r="Q88" i="16" s="1"/>
  <c r="AN87" i="16"/>
  <c r="AM87" i="16"/>
  <c r="N87" i="16"/>
  <c r="P87" i="16" s="1"/>
  <c r="Q87" i="16" s="1"/>
  <c r="AQ87" i="16" s="1"/>
  <c r="L87" i="16"/>
  <c r="AM86" i="16"/>
  <c r="AN86" i="16" s="1"/>
  <c r="L86" i="16"/>
  <c r="N86" i="16" s="1"/>
  <c r="P86" i="16" s="1"/>
  <c r="Q86" i="16" s="1"/>
  <c r="AN85" i="16"/>
  <c r="AM85" i="16"/>
  <c r="N85" i="16"/>
  <c r="P85" i="16" s="1"/>
  <c r="Q85" i="16" s="1"/>
  <c r="AQ85" i="16" s="1"/>
  <c r="L85" i="16"/>
  <c r="AM84" i="16"/>
  <c r="AN84" i="16" s="1"/>
  <c r="L84" i="16"/>
  <c r="N84" i="16" s="1"/>
  <c r="P84" i="16" s="1"/>
  <c r="Q84" i="16" s="1"/>
  <c r="AN83" i="16"/>
  <c r="AM83" i="16"/>
  <c r="N83" i="16"/>
  <c r="P83" i="16" s="1"/>
  <c r="Q83" i="16" s="1"/>
  <c r="AQ83" i="16" s="1"/>
  <c r="L83" i="16"/>
  <c r="AM82" i="16"/>
  <c r="AN82" i="16" s="1"/>
  <c r="L82" i="16"/>
  <c r="N82" i="16" s="1"/>
  <c r="P82" i="16" s="1"/>
  <c r="Q82" i="16" s="1"/>
  <c r="AN81" i="16"/>
  <c r="AM81" i="16"/>
  <c r="N81" i="16"/>
  <c r="P81" i="16" s="1"/>
  <c r="Q81" i="16" s="1"/>
  <c r="AQ81" i="16" s="1"/>
  <c r="L81" i="16"/>
  <c r="AM80" i="16"/>
  <c r="AN80" i="16" s="1"/>
  <c r="L80" i="16"/>
  <c r="N80" i="16" s="1"/>
  <c r="P80" i="16" s="1"/>
  <c r="Q80" i="16" s="1"/>
  <c r="AN79" i="16"/>
  <c r="AM79" i="16"/>
  <c r="N79" i="16"/>
  <c r="P79" i="16" s="1"/>
  <c r="Q79" i="16" s="1"/>
  <c r="AQ79" i="16" s="1"/>
  <c r="L79" i="16"/>
  <c r="AM78" i="16"/>
  <c r="AN78" i="16" s="1"/>
  <c r="L78" i="16"/>
  <c r="N78" i="16" s="1"/>
  <c r="P78" i="16" s="1"/>
  <c r="Q78" i="16" s="1"/>
  <c r="AN77" i="16"/>
  <c r="AM77" i="16"/>
  <c r="N77" i="16"/>
  <c r="P77" i="16" s="1"/>
  <c r="Q77" i="16" s="1"/>
  <c r="AQ77" i="16" s="1"/>
  <c r="L77" i="16"/>
  <c r="AM76" i="16"/>
  <c r="AN76" i="16" s="1"/>
  <c r="L76" i="16"/>
  <c r="N76" i="16" s="1"/>
  <c r="P76" i="16" s="1"/>
  <c r="Q76" i="16" s="1"/>
  <c r="AN75" i="16"/>
  <c r="AM75" i="16"/>
  <c r="L75" i="16"/>
  <c r="N75" i="16" s="1"/>
  <c r="P75" i="16" s="1"/>
  <c r="Q75" i="16" s="1"/>
  <c r="AQ75" i="16" s="1"/>
  <c r="AM74" i="16"/>
  <c r="AN74" i="16" s="1"/>
  <c r="L74" i="16"/>
  <c r="N74" i="16" s="1"/>
  <c r="P74" i="16" s="1"/>
  <c r="Q74" i="16" s="1"/>
  <c r="AQ74" i="16" s="1"/>
  <c r="AM73" i="16"/>
  <c r="AN73" i="16" s="1"/>
  <c r="L73" i="16"/>
  <c r="N73" i="16" s="1"/>
  <c r="P73" i="16" s="1"/>
  <c r="Q73" i="16" s="1"/>
  <c r="AQ73" i="16" s="1"/>
  <c r="AM72" i="16"/>
  <c r="AN72" i="16" s="1"/>
  <c r="P72" i="16"/>
  <c r="Q72" i="16" s="1"/>
  <c r="AQ72" i="16" s="1"/>
  <c r="L72" i="16"/>
  <c r="N72" i="16" s="1"/>
  <c r="AN71" i="16"/>
  <c r="AM71" i="16"/>
  <c r="L71" i="16"/>
  <c r="N71" i="16" s="1"/>
  <c r="P71" i="16" s="1"/>
  <c r="Q71" i="16" s="1"/>
  <c r="AQ71" i="16" s="1"/>
  <c r="AM70" i="16"/>
  <c r="AN70" i="16" s="1"/>
  <c r="L70" i="16"/>
  <c r="N70" i="16" s="1"/>
  <c r="P70" i="16" s="1"/>
  <c r="Q70" i="16" s="1"/>
  <c r="AM69" i="16"/>
  <c r="AN69" i="16" s="1"/>
  <c r="L69" i="16"/>
  <c r="N69" i="16" s="1"/>
  <c r="P69" i="16" s="1"/>
  <c r="Q69" i="16" s="1"/>
  <c r="AQ69" i="16" s="1"/>
  <c r="AM68" i="16"/>
  <c r="AN68" i="16" s="1"/>
  <c r="P68" i="16"/>
  <c r="Q68" i="16" s="1"/>
  <c r="AQ68" i="16" s="1"/>
  <c r="L68" i="16"/>
  <c r="N68" i="16" s="1"/>
  <c r="AN67" i="16"/>
  <c r="AM67" i="16"/>
  <c r="L67" i="16"/>
  <c r="N67" i="16" s="1"/>
  <c r="P67" i="16" s="1"/>
  <c r="Q67" i="16" s="1"/>
  <c r="AQ67" i="16" s="1"/>
  <c r="AM66" i="16"/>
  <c r="AN66" i="16" s="1"/>
  <c r="L66" i="16"/>
  <c r="N66" i="16" s="1"/>
  <c r="P66" i="16" s="1"/>
  <c r="Q66" i="16" s="1"/>
  <c r="AQ66" i="16" s="1"/>
  <c r="AM65" i="16"/>
  <c r="AN65" i="16" s="1"/>
  <c r="L65" i="16"/>
  <c r="N65" i="16" s="1"/>
  <c r="P65" i="16" s="1"/>
  <c r="Q65" i="16" s="1"/>
  <c r="AQ65" i="16" s="1"/>
  <c r="AM64" i="16"/>
  <c r="AN64" i="16" s="1"/>
  <c r="P64" i="16"/>
  <c r="Q64" i="16" s="1"/>
  <c r="AQ64" i="16" s="1"/>
  <c r="L64" i="16"/>
  <c r="N64" i="16" s="1"/>
  <c r="AN63" i="16"/>
  <c r="AM63" i="16"/>
  <c r="L63" i="16"/>
  <c r="N63" i="16" s="1"/>
  <c r="P63" i="16" s="1"/>
  <c r="Q63" i="16" s="1"/>
  <c r="AQ63" i="16" s="1"/>
  <c r="AM62" i="16"/>
  <c r="AN62" i="16" s="1"/>
  <c r="L62" i="16"/>
  <c r="N62" i="16" s="1"/>
  <c r="P62" i="16" s="1"/>
  <c r="Q62" i="16" s="1"/>
  <c r="AM61" i="16"/>
  <c r="AN61" i="16" s="1"/>
  <c r="L61" i="16"/>
  <c r="N61" i="16" s="1"/>
  <c r="P61" i="16" s="1"/>
  <c r="Q61" i="16" s="1"/>
  <c r="AQ61" i="16" s="1"/>
  <c r="AM60" i="16"/>
  <c r="AN60" i="16" s="1"/>
  <c r="P60" i="16"/>
  <c r="Q60" i="16" s="1"/>
  <c r="AQ60" i="16" s="1"/>
  <c r="L60" i="16"/>
  <c r="N60" i="16" s="1"/>
  <c r="AN59" i="16"/>
  <c r="AM59" i="16"/>
  <c r="L59" i="16"/>
  <c r="N59" i="16" s="1"/>
  <c r="P59" i="16" s="1"/>
  <c r="Q59" i="16" s="1"/>
  <c r="AQ59" i="16" s="1"/>
  <c r="AM58" i="16"/>
  <c r="AN58" i="16" s="1"/>
  <c r="L58" i="16"/>
  <c r="N58" i="16" s="1"/>
  <c r="P58" i="16" s="1"/>
  <c r="Q58" i="16" s="1"/>
  <c r="AQ58" i="16" s="1"/>
  <c r="AM57" i="16"/>
  <c r="AN57" i="16" s="1"/>
  <c r="L57" i="16"/>
  <c r="N57" i="16" s="1"/>
  <c r="P57" i="16" s="1"/>
  <c r="Q57" i="16" s="1"/>
  <c r="AQ57" i="16" s="1"/>
  <c r="AM56" i="16"/>
  <c r="AN56" i="16" s="1"/>
  <c r="P56" i="16"/>
  <c r="Q56" i="16" s="1"/>
  <c r="AQ56" i="16" s="1"/>
  <c r="L56" i="16"/>
  <c r="N56" i="16" s="1"/>
  <c r="AM55" i="16"/>
  <c r="AN55" i="16" s="1"/>
  <c r="L55" i="16"/>
  <c r="N55" i="16" s="1"/>
  <c r="P55" i="16" s="1"/>
  <c r="Q55" i="16" s="1"/>
  <c r="AN54" i="16"/>
  <c r="AM54" i="16"/>
  <c r="N54" i="16"/>
  <c r="P54" i="16" s="1"/>
  <c r="Q54" i="16" s="1"/>
  <c r="AQ54" i="16" s="1"/>
  <c r="L54" i="16"/>
  <c r="AM53" i="16"/>
  <c r="AN53" i="16" s="1"/>
  <c r="L53" i="16"/>
  <c r="N53" i="16" s="1"/>
  <c r="P53" i="16" s="1"/>
  <c r="Q53" i="16" s="1"/>
  <c r="AQ53" i="16" s="1"/>
  <c r="AM52" i="16"/>
  <c r="AN52" i="16" s="1"/>
  <c r="N52" i="16"/>
  <c r="P52" i="16" s="1"/>
  <c r="Q52" i="16" s="1"/>
  <c r="L52" i="16"/>
  <c r="AM51" i="16"/>
  <c r="AN51" i="16" s="1"/>
  <c r="L51" i="16"/>
  <c r="N51" i="16" s="1"/>
  <c r="P51" i="16" s="1"/>
  <c r="Q51" i="16" s="1"/>
  <c r="AN50" i="16"/>
  <c r="AM50" i="16"/>
  <c r="N50" i="16"/>
  <c r="P50" i="16" s="1"/>
  <c r="Q50" i="16" s="1"/>
  <c r="AQ50" i="16" s="1"/>
  <c r="L50" i="16"/>
  <c r="AM49" i="16"/>
  <c r="AN49" i="16" s="1"/>
  <c r="L49" i="16"/>
  <c r="N49" i="16" s="1"/>
  <c r="P49" i="16" s="1"/>
  <c r="Q49" i="16" s="1"/>
  <c r="AQ49" i="16" s="1"/>
  <c r="AM48" i="16"/>
  <c r="AN48" i="16" s="1"/>
  <c r="N48" i="16"/>
  <c r="P48" i="16" s="1"/>
  <c r="Q48" i="16" s="1"/>
  <c r="AQ48" i="16" s="1"/>
  <c r="L48" i="16"/>
  <c r="AM47" i="16"/>
  <c r="AN47" i="16" s="1"/>
  <c r="L47" i="16"/>
  <c r="N47" i="16" s="1"/>
  <c r="P47" i="16" s="1"/>
  <c r="Q47" i="16" s="1"/>
  <c r="AN46" i="16"/>
  <c r="AM46" i="16"/>
  <c r="N46" i="16"/>
  <c r="P46" i="16" s="1"/>
  <c r="Q46" i="16" s="1"/>
  <c r="AQ46" i="16" s="1"/>
  <c r="L46" i="16"/>
  <c r="AM45" i="16"/>
  <c r="AN45" i="16" s="1"/>
  <c r="L45" i="16"/>
  <c r="N45" i="16" s="1"/>
  <c r="P45" i="16" s="1"/>
  <c r="Q45" i="16" s="1"/>
  <c r="AQ45" i="16" s="1"/>
  <c r="AM44" i="16"/>
  <c r="AN44" i="16" s="1"/>
  <c r="N44" i="16"/>
  <c r="P44" i="16" s="1"/>
  <c r="Q44" i="16" s="1"/>
  <c r="L44" i="16"/>
  <c r="AM43" i="16"/>
  <c r="AN43" i="16" s="1"/>
  <c r="L43" i="16"/>
  <c r="N43" i="16" s="1"/>
  <c r="P43" i="16" s="1"/>
  <c r="Q43" i="16" s="1"/>
  <c r="AN42" i="16"/>
  <c r="AM42" i="16"/>
  <c r="N42" i="16"/>
  <c r="P42" i="16" s="1"/>
  <c r="Q42" i="16" s="1"/>
  <c r="AQ42" i="16" s="1"/>
  <c r="L42" i="16"/>
  <c r="AM41" i="16"/>
  <c r="AN41" i="16" s="1"/>
  <c r="L41" i="16"/>
  <c r="N41" i="16" s="1"/>
  <c r="P41" i="16" s="1"/>
  <c r="Q41" i="16" s="1"/>
  <c r="AQ41" i="16" s="1"/>
  <c r="AM40" i="16"/>
  <c r="AN40" i="16" s="1"/>
  <c r="N40" i="16"/>
  <c r="P40" i="16" s="1"/>
  <c r="Q40" i="16" s="1"/>
  <c r="AQ40" i="16" s="1"/>
  <c r="L40" i="16"/>
  <c r="AM39" i="16"/>
  <c r="AN39" i="16" s="1"/>
  <c r="L39" i="16"/>
  <c r="N39" i="16" s="1"/>
  <c r="P39" i="16" s="1"/>
  <c r="Q39" i="16" s="1"/>
  <c r="AN38" i="16"/>
  <c r="AM38" i="16"/>
  <c r="N38" i="16"/>
  <c r="P38" i="16" s="1"/>
  <c r="Q38" i="16" s="1"/>
  <c r="AQ38" i="16" s="1"/>
  <c r="L38" i="16"/>
  <c r="AM37" i="16"/>
  <c r="AN37" i="16" s="1"/>
  <c r="L37" i="16"/>
  <c r="N37" i="16" s="1"/>
  <c r="P37" i="16" s="1"/>
  <c r="Q37" i="16" s="1"/>
  <c r="AQ37" i="16" s="1"/>
  <c r="AM36" i="16"/>
  <c r="AN36" i="16" s="1"/>
  <c r="N36" i="16"/>
  <c r="P36" i="16" s="1"/>
  <c r="Q36" i="16" s="1"/>
  <c r="L36" i="16"/>
  <c r="AM35" i="16"/>
  <c r="AN35" i="16" s="1"/>
  <c r="L35" i="16"/>
  <c r="N35" i="16" s="1"/>
  <c r="P35" i="16" s="1"/>
  <c r="Q35" i="16" s="1"/>
  <c r="AN34" i="16"/>
  <c r="AM34" i="16"/>
  <c r="N34" i="16"/>
  <c r="P34" i="16" s="1"/>
  <c r="Q34" i="16" s="1"/>
  <c r="AQ34" i="16" s="1"/>
  <c r="L34" i="16"/>
  <c r="AM33" i="16"/>
  <c r="AN33" i="16" s="1"/>
  <c r="L33" i="16"/>
  <c r="N33" i="16" s="1"/>
  <c r="P33" i="16" s="1"/>
  <c r="Q33" i="16" s="1"/>
  <c r="AQ33" i="16" s="1"/>
  <c r="AM32" i="16"/>
  <c r="AN32" i="16" s="1"/>
  <c r="N32" i="16"/>
  <c r="P32" i="16" s="1"/>
  <c r="Q32" i="16" s="1"/>
  <c r="AQ32" i="16" s="1"/>
  <c r="L32" i="16"/>
  <c r="AM31" i="16"/>
  <c r="AN31" i="16" s="1"/>
  <c r="L31" i="16"/>
  <c r="N31" i="16" s="1"/>
  <c r="P31" i="16" s="1"/>
  <c r="Q31" i="16" s="1"/>
  <c r="AN30" i="16"/>
  <c r="AM30" i="16"/>
  <c r="N30" i="16"/>
  <c r="P30" i="16" s="1"/>
  <c r="Q30" i="16" s="1"/>
  <c r="AQ30" i="16" s="1"/>
  <c r="L30" i="16"/>
  <c r="AM29" i="16"/>
  <c r="AN29" i="16" s="1"/>
  <c r="L29" i="16"/>
  <c r="N29" i="16" s="1"/>
  <c r="P29" i="16" s="1"/>
  <c r="Q29" i="16" s="1"/>
  <c r="AN28" i="16"/>
  <c r="AM28" i="16"/>
  <c r="N28" i="16"/>
  <c r="P28" i="16" s="1"/>
  <c r="Q28" i="16" s="1"/>
  <c r="AQ28" i="16" s="1"/>
  <c r="L28" i="16"/>
  <c r="AM27" i="16"/>
  <c r="AN27" i="16" s="1"/>
  <c r="L27" i="16"/>
  <c r="N27" i="16" s="1"/>
  <c r="P27" i="16" s="1"/>
  <c r="Q27" i="16" s="1"/>
  <c r="AN26" i="16"/>
  <c r="AM26" i="16"/>
  <c r="N26" i="16"/>
  <c r="P26" i="16" s="1"/>
  <c r="Q26" i="16" s="1"/>
  <c r="AQ26" i="16" s="1"/>
  <c r="L26" i="16"/>
  <c r="AM25" i="16"/>
  <c r="AN25" i="16" s="1"/>
  <c r="L25" i="16"/>
  <c r="N25" i="16" s="1"/>
  <c r="P25" i="16" s="1"/>
  <c r="Q25" i="16" s="1"/>
  <c r="AN24" i="16"/>
  <c r="AM24" i="16"/>
  <c r="N24" i="16"/>
  <c r="P24" i="16" s="1"/>
  <c r="Q24" i="16" s="1"/>
  <c r="AQ24" i="16" s="1"/>
  <c r="L24" i="16"/>
  <c r="AM23" i="16"/>
  <c r="AN23" i="16" s="1"/>
  <c r="L23" i="16"/>
  <c r="N23" i="16" s="1"/>
  <c r="P23" i="16" s="1"/>
  <c r="Q23" i="16" s="1"/>
  <c r="AN22" i="16"/>
  <c r="AM22" i="16"/>
  <c r="N22" i="16"/>
  <c r="P22" i="16" s="1"/>
  <c r="Q22" i="16" s="1"/>
  <c r="AQ22" i="16" s="1"/>
  <c r="L22" i="16"/>
  <c r="AM21" i="16"/>
  <c r="AN21" i="16" s="1"/>
  <c r="L21" i="16"/>
  <c r="N21" i="16" s="1"/>
  <c r="P21" i="16" s="1"/>
  <c r="Q21" i="16" s="1"/>
  <c r="AN20" i="16"/>
  <c r="AM20" i="16"/>
  <c r="N20" i="16"/>
  <c r="P20" i="16" s="1"/>
  <c r="Q20" i="16" s="1"/>
  <c r="AQ20" i="16" s="1"/>
  <c r="L20" i="16"/>
  <c r="AM19" i="16"/>
  <c r="AN19" i="16" s="1"/>
  <c r="L19" i="16"/>
  <c r="N19" i="16" s="1"/>
  <c r="P19" i="16" s="1"/>
  <c r="Q19" i="16" s="1"/>
  <c r="AN18" i="16"/>
  <c r="AM18" i="16"/>
  <c r="N18" i="16"/>
  <c r="P18" i="16" s="1"/>
  <c r="Q18" i="16" s="1"/>
  <c r="AQ18" i="16" s="1"/>
  <c r="L18" i="16"/>
  <c r="AM17" i="16"/>
  <c r="AN17" i="16" s="1"/>
  <c r="L17" i="16"/>
  <c r="N17" i="16" s="1"/>
  <c r="P17" i="16" s="1"/>
  <c r="Q17" i="16" s="1"/>
  <c r="AN16" i="16"/>
  <c r="AM16" i="16"/>
  <c r="N16" i="16"/>
  <c r="P16" i="16" s="1"/>
  <c r="Q16" i="16" s="1"/>
  <c r="AQ16" i="16" s="1"/>
  <c r="L16" i="16"/>
  <c r="AM15" i="16"/>
  <c r="AN15" i="16" s="1"/>
  <c r="L15" i="16"/>
  <c r="N15" i="16" s="1"/>
  <c r="P15" i="16" s="1"/>
  <c r="Q15" i="16" s="1"/>
  <c r="AN14" i="16"/>
  <c r="AM14" i="16"/>
  <c r="N14" i="16"/>
  <c r="P14" i="16" s="1"/>
  <c r="Q14" i="16" s="1"/>
  <c r="AQ14" i="16" s="1"/>
  <c r="L14" i="16"/>
  <c r="AM13" i="16"/>
  <c r="AN13" i="16" s="1"/>
  <c r="L13" i="16"/>
  <c r="N13" i="16" s="1"/>
  <c r="P13" i="16" s="1"/>
  <c r="Q13" i="16" s="1"/>
  <c r="AN12" i="16"/>
  <c r="AM12" i="16"/>
  <c r="N12" i="16"/>
  <c r="P12" i="16" s="1"/>
  <c r="Q12" i="16" s="1"/>
  <c r="AQ12" i="16" s="1"/>
  <c r="L12" i="16"/>
  <c r="AM9" i="16"/>
  <c r="AN9" i="16" s="1"/>
  <c r="L9" i="16"/>
  <c r="N9" i="16" s="1"/>
  <c r="P9" i="16" s="1"/>
  <c r="Q9" i="16" s="1"/>
  <c r="AM89" i="15"/>
  <c r="AN89" i="15" s="1"/>
  <c r="L89" i="15"/>
  <c r="N89" i="15" s="1"/>
  <c r="P89" i="15" s="1"/>
  <c r="Q89" i="15" s="1"/>
  <c r="AN88" i="15"/>
  <c r="AM88" i="15"/>
  <c r="N88" i="15"/>
  <c r="P88" i="15" s="1"/>
  <c r="Q88" i="15" s="1"/>
  <c r="AQ88" i="15" s="1"/>
  <c r="L88" i="15"/>
  <c r="AM87" i="15"/>
  <c r="AN87" i="15" s="1"/>
  <c r="L87" i="15"/>
  <c r="N87" i="15" s="1"/>
  <c r="P87" i="15" s="1"/>
  <c r="Q87" i="15" s="1"/>
  <c r="AN48" i="15"/>
  <c r="AM48" i="15"/>
  <c r="N48" i="15"/>
  <c r="P48" i="15" s="1"/>
  <c r="Q48" i="15" s="1"/>
  <c r="AQ48" i="15" s="1"/>
  <c r="L48" i="15"/>
  <c r="AM35" i="15"/>
  <c r="AN35" i="15" s="1"/>
  <c r="L35" i="15"/>
  <c r="N35" i="15" s="1"/>
  <c r="P35" i="15" s="1"/>
  <c r="Q35" i="15" s="1"/>
  <c r="AN84" i="15"/>
  <c r="AM84" i="15"/>
  <c r="N84" i="15"/>
  <c r="P84" i="15" s="1"/>
  <c r="Q84" i="15" s="1"/>
  <c r="AQ84" i="15" s="1"/>
  <c r="L84" i="15"/>
  <c r="AM83" i="15"/>
  <c r="AN83" i="15" s="1"/>
  <c r="L83" i="15"/>
  <c r="N83" i="15" s="1"/>
  <c r="P83" i="15" s="1"/>
  <c r="Q83" i="15" s="1"/>
  <c r="AN82" i="15"/>
  <c r="AM82" i="15"/>
  <c r="N82" i="15"/>
  <c r="P82" i="15" s="1"/>
  <c r="Q82" i="15" s="1"/>
  <c r="AQ82" i="15" s="1"/>
  <c r="L82" i="15"/>
  <c r="AM81" i="15"/>
  <c r="AN81" i="15" s="1"/>
  <c r="L81" i="15"/>
  <c r="N81" i="15" s="1"/>
  <c r="P81" i="15" s="1"/>
  <c r="Q81" i="15" s="1"/>
  <c r="AN80" i="15"/>
  <c r="AM80" i="15"/>
  <c r="L80" i="15"/>
  <c r="N80" i="15" s="1"/>
  <c r="P80" i="15" s="1"/>
  <c r="Q80" i="15" s="1"/>
  <c r="AQ80" i="15" s="1"/>
  <c r="AM79" i="15"/>
  <c r="AN79" i="15" s="1"/>
  <c r="L79" i="15"/>
  <c r="N79" i="15" s="1"/>
  <c r="P79" i="15" s="1"/>
  <c r="Q79" i="15" s="1"/>
  <c r="AQ79" i="15" s="1"/>
  <c r="AM78" i="15"/>
  <c r="AN78" i="15" s="1"/>
  <c r="L78" i="15"/>
  <c r="N78" i="15" s="1"/>
  <c r="P78" i="15" s="1"/>
  <c r="Q78" i="15" s="1"/>
  <c r="AQ78" i="15" s="1"/>
  <c r="AM77" i="15"/>
  <c r="AN77" i="15" s="1"/>
  <c r="P77" i="15"/>
  <c r="Q77" i="15" s="1"/>
  <c r="AQ77" i="15" s="1"/>
  <c r="L77" i="15"/>
  <c r="N77" i="15" s="1"/>
  <c r="AN76" i="15"/>
  <c r="AM76" i="15"/>
  <c r="L76" i="15"/>
  <c r="N76" i="15" s="1"/>
  <c r="P76" i="15" s="1"/>
  <c r="Q76" i="15" s="1"/>
  <c r="AQ76" i="15" s="1"/>
  <c r="AM75" i="15"/>
  <c r="AN75" i="15" s="1"/>
  <c r="L75" i="15"/>
  <c r="N75" i="15" s="1"/>
  <c r="P75" i="15" s="1"/>
  <c r="Q75" i="15" s="1"/>
  <c r="AQ75" i="15" s="1"/>
  <c r="AM74" i="15"/>
  <c r="AN74" i="15" s="1"/>
  <c r="L74" i="15"/>
  <c r="N74" i="15" s="1"/>
  <c r="P74" i="15" s="1"/>
  <c r="Q74" i="15" s="1"/>
  <c r="AQ74" i="15" s="1"/>
  <c r="AM73" i="15"/>
  <c r="AN73" i="15" s="1"/>
  <c r="P73" i="15"/>
  <c r="Q73" i="15" s="1"/>
  <c r="AQ73" i="15" s="1"/>
  <c r="L73" i="15"/>
  <c r="N73" i="15" s="1"/>
  <c r="AN72" i="15"/>
  <c r="AM72" i="15"/>
  <c r="L72" i="15"/>
  <c r="N72" i="15" s="1"/>
  <c r="P72" i="15" s="1"/>
  <c r="Q72" i="15" s="1"/>
  <c r="AQ72" i="15" s="1"/>
  <c r="AM71" i="15"/>
  <c r="AN71" i="15" s="1"/>
  <c r="L71" i="15"/>
  <c r="N71" i="15" s="1"/>
  <c r="P71" i="15" s="1"/>
  <c r="Q71" i="15" s="1"/>
  <c r="AQ71" i="15" s="1"/>
  <c r="AM70" i="15"/>
  <c r="AN70" i="15" s="1"/>
  <c r="L70" i="15"/>
  <c r="N70" i="15" s="1"/>
  <c r="P70" i="15" s="1"/>
  <c r="Q70" i="15" s="1"/>
  <c r="AQ70" i="15" s="1"/>
  <c r="AM69" i="15"/>
  <c r="AN69" i="15" s="1"/>
  <c r="P69" i="15"/>
  <c r="Q69" i="15" s="1"/>
  <c r="AQ69" i="15" s="1"/>
  <c r="L69" i="15"/>
  <c r="N69" i="15" s="1"/>
  <c r="AN68" i="15"/>
  <c r="AM68" i="15"/>
  <c r="L68" i="15"/>
  <c r="N68" i="15" s="1"/>
  <c r="P68" i="15" s="1"/>
  <c r="Q68" i="15" s="1"/>
  <c r="AQ68" i="15" s="1"/>
  <c r="AM67" i="15"/>
  <c r="AN67" i="15" s="1"/>
  <c r="L67" i="15"/>
  <c r="N67" i="15" s="1"/>
  <c r="P67" i="15" s="1"/>
  <c r="Q67" i="15" s="1"/>
  <c r="AQ67" i="15" s="1"/>
  <c r="AM66" i="15"/>
  <c r="AN66" i="15" s="1"/>
  <c r="L66" i="15"/>
  <c r="N66" i="15" s="1"/>
  <c r="P66" i="15" s="1"/>
  <c r="Q66" i="15" s="1"/>
  <c r="AQ66" i="15" s="1"/>
  <c r="AM65" i="15"/>
  <c r="AN65" i="15" s="1"/>
  <c r="P65" i="15"/>
  <c r="Q65" i="15" s="1"/>
  <c r="AQ65" i="15" s="1"/>
  <c r="L65" i="15"/>
  <c r="N65" i="15" s="1"/>
  <c r="AN64" i="15"/>
  <c r="AM64" i="15"/>
  <c r="L64" i="15"/>
  <c r="N64" i="15" s="1"/>
  <c r="P64" i="15" s="1"/>
  <c r="Q64" i="15" s="1"/>
  <c r="AQ64" i="15" s="1"/>
  <c r="AM63" i="15"/>
  <c r="AN63" i="15" s="1"/>
  <c r="L63" i="15"/>
  <c r="N63" i="15" s="1"/>
  <c r="P63" i="15" s="1"/>
  <c r="Q63" i="15" s="1"/>
  <c r="AQ63" i="15" s="1"/>
  <c r="AM62" i="15"/>
  <c r="AN62" i="15" s="1"/>
  <c r="L62" i="15"/>
  <c r="N62" i="15" s="1"/>
  <c r="P62" i="15" s="1"/>
  <c r="Q62" i="15" s="1"/>
  <c r="AQ62" i="15" s="1"/>
  <c r="AM61" i="15"/>
  <c r="AN61" i="15" s="1"/>
  <c r="P61" i="15"/>
  <c r="Q61" i="15" s="1"/>
  <c r="AQ61" i="15" s="1"/>
  <c r="L61" i="15"/>
  <c r="N61" i="15" s="1"/>
  <c r="AN60" i="15"/>
  <c r="AM60" i="15"/>
  <c r="L60" i="15"/>
  <c r="N60" i="15" s="1"/>
  <c r="P60" i="15" s="1"/>
  <c r="Q60" i="15" s="1"/>
  <c r="AQ60" i="15" s="1"/>
  <c r="AM59" i="15"/>
  <c r="AN59" i="15" s="1"/>
  <c r="L59" i="15"/>
  <c r="N59" i="15" s="1"/>
  <c r="P59" i="15" s="1"/>
  <c r="Q59" i="15" s="1"/>
  <c r="AQ59" i="15" s="1"/>
  <c r="AM14" i="15"/>
  <c r="AN14" i="15" s="1"/>
  <c r="L14" i="15"/>
  <c r="N14" i="15" s="1"/>
  <c r="P14" i="15" s="1"/>
  <c r="Q14" i="15" s="1"/>
  <c r="AQ14" i="15" s="1"/>
  <c r="AM57" i="15"/>
  <c r="AN57" i="15" s="1"/>
  <c r="P57" i="15"/>
  <c r="Q57" i="15" s="1"/>
  <c r="AQ57" i="15" s="1"/>
  <c r="L57" i="15"/>
  <c r="N57" i="15" s="1"/>
  <c r="AN56" i="15"/>
  <c r="AM56" i="15"/>
  <c r="L56" i="15"/>
  <c r="N56" i="15" s="1"/>
  <c r="P56" i="15" s="1"/>
  <c r="Q56" i="15" s="1"/>
  <c r="AQ56" i="15" s="1"/>
  <c r="AM55" i="15"/>
  <c r="AN55" i="15" s="1"/>
  <c r="L55" i="15"/>
  <c r="N55" i="15" s="1"/>
  <c r="P55" i="15" s="1"/>
  <c r="Q55" i="15" s="1"/>
  <c r="AQ55" i="15" s="1"/>
  <c r="AM58" i="15"/>
  <c r="AN58" i="15" s="1"/>
  <c r="L58" i="15"/>
  <c r="N58" i="15" s="1"/>
  <c r="P58" i="15" s="1"/>
  <c r="Q58" i="15" s="1"/>
  <c r="AQ58" i="15" s="1"/>
  <c r="AM53" i="15"/>
  <c r="AN53" i="15" s="1"/>
  <c r="L53" i="15"/>
  <c r="N53" i="15" s="1"/>
  <c r="P53" i="15" s="1"/>
  <c r="Q53" i="15" s="1"/>
  <c r="AQ53" i="15" s="1"/>
  <c r="AM52" i="15"/>
  <c r="AN52" i="15" s="1"/>
  <c r="L52" i="15"/>
  <c r="N52" i="15" s="1"/>
  <c r="P52" i="15" s="1"/>
  <c r="Q52" i="15" s="1"/>
  <c r="AQ52" i="15" s="1"/>
  <c r="AM51" i="15"/>
  <c r="AN51" i="15" s="1"/>
  <c r="L51" i="15"/>
  <c r="N51" i="15" s="1"/>
  <c r="P51" i="15" s="1"/>
  <c r="Q51" i="15" s="1"/>
  <c r="AQ51" i="15" s="1"/>
  <c r="AM50" i="15"/>
  <c r="AN50" i="15" s="1"/>
  <c r="L50" i="15"/>
  <c r="N50" i="15" s="1"/>
  <c r="P50" i="15" s="1"/>
  <c r="Q50" i="15" s="1"/>
  <c r="AQ50" i="15" s="1"/>
  <c r="AM49" i="15"/>
  <c r="AN49" i="15" s="1"/>
  <c r="L49" i="15"/>
  <c r="N49" i="15" s="1"/>
  <c r="P49" i="15" s="1"/>
  <c r="Q49" i="15" s="1"/>
  <c r="AQ49" i="15" s="1"/>
  <c r="AM16" i="15"/>
  <c r="AN16" i="15" s="1"/>
  <c r="L16" i="15"/>
  <c r="N16" i="15" s="1"/>
  <c r="P16" i="15" s="1"/>
  <c r="Q16" i="15" s="1"/>
  <c r="AQ16" i="15" s="1"/>
  <c r="AM47" i="15"/>
  <c r="AN47" i="15" s="1"/>
  <c r="L47" i="15"/>
  <c r="N47" i="15" s="1"/>
  <c r="P47" i="15" s="1"/>
  <c r="Q47" i="15" s="1"/>
  <c r="AQ47" i="15" s="1"/>
  <c r="AM46" i="15"/>
  <c r="AN46" i="15" s="1"/>
  <c r="L46" i="15"/>
  <c r="N46" i="15" s="1"/>
  <c r="P46" i="15" s="1"/>
  <c r="Q46" i="15" s="1"/>
  <c r="AQ46" i="15" s="1"/>
  <c r="AM45" i="15"/>
  <c r="AN45" i="15" s="1"/>
  <c r="L45" i="15"/>
  <c r="N45" i="15" s="1"/>
  <c r="P45" i="15" s="1"/>
  <c r="Q45" i="15" s="1"/>
  <c r="AQ45" i="15" s="1"/>
  <c r="AM44" i="15"/>
  <c r="AN44" i="15" s="1"/>
  <c r="L44" i="15"/>
  <c r="N44" i="15" s="1"/>
  <c r="P44" i="15" s="1"/>
  <c r="Q44" i="15" s="1"/>
  <c r="AQ44" i="15" s="1"/>
  <c r="AM43" i="15"/>
  <c r="AN43" i="15" s="1"/>
  <c r="L43" i="15"/>
  <c r="N43" i="15" s="1"/>
  <c r="P43" i="15" s="1"/>
  <c r="Q43" i="15" s="1"/>
  <c r="AQ43" i="15" s="1"/>
  <c r="AM42" i="15"/>
  <c r="AN42" i="15" s="1"/>
  <c r="L42" i="15"/>
  <c r="N42" i="15" s="1"/>
  <c r="P42" i="15" s="1"/>
  <c r="Q42" i="15" s="1"/>
  <c r="AQ42" i="15" s="1"/>
  <c r="AM41" i="15"/>
  <c r="AN41" i="15" s="1"/>
  <c r="L41" i="15"/>
  <c r="N41" i="15" s="1"/>
  <c r="P41" i="15" s="1"/>
  <c r="Q41" i="15" s="1"/>
  <c r="AQ41" i="15" s="1"/>
  <c r="AM40" i="15"/>
  <c r="AN40" i="15" s="1"/>
  <c r="L40" i="15"/>
  <c r="N40" i="15" s="1"/>
  <c r="P40" i="15" s="1"/>
  <c r="Q40" i="15" s="1"/>
  <c r="AQ40" i="15" s="1"/>
  <c r="AM19" i="15"/>
  <c r="AN19" i="15" s="1"/>
  <c r="L19" i="15"/>
  <c r="N19" i="15" s="1"/>
  <c r="P19" i="15" s="1"/>
  <c r="Q19" i="15" s="1"/>
  <c r="AQ19" i="15" s="1"/>
  <c r="AM38" i="15"/>
  <c r="AN38" i="15" s="1"/>
  <c r="L38" i="15"/>
  <c r="N38" i="15" s="1"/>
  <c r="P38" i="15" s="1"/>
  <c r="Q38" i="15" s="1"/>
  <c r="AQ38" i="15" s="1"/>
  <c r="AM37" i="15"/>
  <c r="AN37" i="15" s="1"/>
  <c r="L37" i="15"/>
  <c r="N37" i="15" s="1"/>
  <c r="P37" i="15" s="1"/>
  <c r="Q37" i="15" s="1"/>
  <c r="AQ37" i="15" s="1"/>
  <c r="AM36" i="15"/>
  <c r="AN36" i="15" s="1"/>
  <c r="L36" i="15"/>
  <c r="N36" i="15" s="1"/>
  <c r="P36" i="15" s="1"/>
  <c r="Q36" i="15" s="1"/>
  <c r="AQ36" i="15" s="1"/>
  <c r="AM54" i="15"/>
  <c r="AN54" i="15" s="1"/>
  <c r="L54" i="15"/>
  <c r="N54" i="15" s="1"/>
  <c r="P54" i="15" s="1"/>
  <c r="Q54" i="15" s="1"/>
  <c r="AQ54" i="15" s="1"/>
  <c r="AM34" i="15"/>
  <c r="AN34" i="15" s="1"/>
  <c r="L34" i="15"/>
  <c r="N34" i="15" s="1"/>
  <c r="P34" i="15" s="1"/>
  <c r="Q34" i="15" s="1"/>
  <c r="AQ34" i="15" s="1"/>
  <c r="AM33" i="15"/>
  <c r="AN33" i="15" s="1"/>
  <c r="L33" i="15"/>
  <c r="N33" i="15" s="1"/>
  <c r="P33" i="15" s="1"/>
  <c r="Q33" i="15" s="1"/>
  <c r="AQ33" i="15" s="1"/>
  <c r="AM32" i="15"/>
  <c r="AN32" i="15" s="1"/>
  <c r="L32" i="15"/>
  <c r="N32" i="15" s="1"/>
  <c r="P32" i="15" s="1"/>
  <c r="Q32" i="15" s="1"/>
  <c r="AQ32" i="15" s="1"/>
  <c r="AM31" i="15"/>
  <c r="AN31" i="15" s="1"/>
  <c r="L31" i="15"/>
  <c r="N31" i="15" s="1"/>
  <c r="P31" i="15" s="1"/>
  <c r="Q31" i="15" s="1"/>
  <c r="AQ31" i="15" s="1"/>
  <c r="AM30" i="15"/>
  <c r="AN30" i="15" s="1"/>
  <c r="L30" i="15"/>
  <c r="N30" i="15" s="1"/>
  <c r="P30" i="15" s="1"/>
  <c r="Q30" i="15" s="1"/>
  <c r="AQ30" i="15" s="1"/>
  <c r="AM29" i="15"/>
  <c r="AN29" i="15" s="1"/>
  <c r="L29" i="15"/>
  <c r="N29" i="15" s="1"/>
  <c r="P29" i="15" s="1"/>
  <c r="Q29" i="15" s="1"/>
  <c r="AQ29" i="15" s="1"/>
  <c r="AM28" i="15"/>
  <c r="AN28" i="15" s="1"/>
  <c r="L28" i="15"/>
  <c r="N28" i="15" s="1"/>
  <c r="P28" i="15" s="1"/>
  <c r="Q28" i="15" s="1"/>
  <c r="AQ28" i="15" s="1"/>
  <c r="AM27" i="15"/>
  <c r="AN27" i="15" s="1"/>
  <c r="L27" i="15"/>
  <c r="N27" i="15" s="1"/>
  <c r="P27" i="15" s="1"/>
  <c r="Q27" i="15" s="1"/>
  <c r="AQ27" i="15" s="1"/>
  <c r="AM26" i="15"/>
  <c r="AN26" i="15" s="1"/>
  <c r="L26" i="15"/>
  <c r="N26" i="15" s="1"/>
  <c r="P26" i="15" s="1"/>
  <c r="Q26" i="15" s="1"/>
  <c r="AQ26" i="15" s="1"/>
  <c r="AM25" i="15"/>
  <c r="AN25" i="15" s="1"/>
  <c r="L25" i="15"/>
  <c r="N25" i="15" s="1"/>
  <c r="P25" i="15" s="1"/>
  <c r="Q25" i="15" s="1"/>
  <c r="AQ25" i="15" s="1"/>
  <c r="AM24" i="15"/>
  <c r="AN24" i="15" s="1"/>
  <c r="L24" i="15"/>
  <c r="N24" i="15" s="1"/>
  <c r="P24" i="15" s="1"/>
  <c r="Q24" i="15" s="1"/>
  <c r="AQ24" i="15" s="1"/>
  <c r="AM23" i="15"/>
  <c r="AN23" i="15" s="1"/>
  <c r="L23" i="15"/>
  <c r="N23" i="15" s="1"/>
  <c r="P23" i="15" s="1"/>
  <c r="Q23" i="15" s="1"/>
  <c r="AQ23" i="15" s="1"/>
  <c r="AM22" i="15"/>
  <c r="AN22" i="15" s="1"/>
  <c r="L22" i="15"/>
  <c r="N22" i="15" s="1"/>
  <c r="P22" i="15" s="1"/>
  <c r="Q22" i="15" s="1"/>
  <c r="AQ22" i="15" s="1"/>
  <c r="AM21" i="15"/>
  <c r="AN21" i="15" s="1"/>
  <c r="L21" i="15"/>
  <c r="N21" i="15" s="1"/>
  <c r="P21" i="15" s="1"/>
  <c r="Q21" i="15" s="1"/>
  <c r="AQ21" i="15" s="1"/>
  <c r="AM20" i="15"/>
  <c r="AN20" i="15" s="1"/>
  <c r="L20" i="15"/>
  <c r="N20" i="15" s="1"/>
  <c r="P20" i="15" s="1"/>
  <c r="Q20" i="15" s="1"/>
  <c r="AQ20" i="15" s="1"/>
  <c r="AM86" i="15"/>
  <c r="AN86" i="15" s="1"/>
  <c r="L86" i="15"/>
  <c r="N86" i="15" s="1"/>
  <c r="P86" i="15" s="1"/>
  <c r="Q86" i="15" s="1"/>
  <c r="AQ86" i="15" s="1"/>
  <c r="AM18" i="15"/>
  <c r="AN18" i="15" s="1"/>
  <c r="L18" i="15"/>
  <c r="N18" i="15" s="1"/>
  <c r="P18" i="15" s="1"/>
  <c r="Q18" i="15" s="1"/>
  <c r="AQ18" i="15" s="1"/>
  <c r="AM17" i="15"/>
  <c r="AN17" i="15" s="1"/>
  <c r="L17" i="15"/>
  <c r="N17" i="15" s="1"/>
  <c r="P17" i="15" s="1"/>
  <c r="Q17" i="15" s="1"/>
  <c r="AQ17" i="15" s="1"/>
  <c r="AM39" i="15"/>
  <c r="AN39" i="15" s="1"/>
  <c r="L39" i="15"/>
  <c r="N39" i="15" s="1"/>
  <c r="P39" i="15" s="1"/>
  <c r="Q39" i="15" s="1"/>
  <c r="AQ39" i="15" s="1"/>
  <c r="AM15" i="15"/>
  <c r="AN15" i="15" s="1"/>
  <c r="L15" i="15"/>
  <c r="N15" i="15" s="1"/>
  <c r="P15" i="15" s="1"/>
  <c r="Q15" i="15" s="1"/>
  <c r="AQ15" i="15" s="1"/>
  <c r="AM85" i="15"/>
  <c r="AN85" i="15" s="1"/>
  <c r="L85" i="15"/>
  <c r="N85" i="15" s="1"/>
  <c r="P85" i="15" s="1"/>
  <c r="Q85" i="15" s="1"/>
  <c r="AQ85" i="15" s="1"/>
  <c r="AM13" i="15"/>
  <c r="AN13" i="15" s="1"/>
  <c r="L13" i="15"/>
  <c r="N13" i="15" s="1"/>
  <c r="P13" i="15" s="1"/>
  <c r="Q13" i="15" s="1"/>
  <c r="AQ13" i="15" s="1"/>
  <c r="AM12" i="15"/>
  <c r="AN12" i="15" s="1"/>
  <c r="L12" i="15"/>
  <c r="N12" i="15" s="1"/>
  <c r="P12" i="15" s="1"/>
  <c r="Q12" i="15" s="1"/>
  <c r="AQ12" i="15" s="1"/>
  <c r="AN9" i="15"/>
  <c r="AM9" i="15"/>
  <c r="N9" i="15"/>
  <c r="P9" i="15" s="1"/>
  <c r="Q9" i="15" s="1"/>
  <c r="AQ9" i="15" s="1"/>
  <c r="L9" i="15"/>
  <c r="AM89" i="14"/>
  <c r="AN89" i="14" s="1"/>
  <c r="L89" i="14"/>
  <c r="N89" i="14" s="1"/>
  <c r="P89" i="14" s="1"/>
  <c r="Q89" i="14" s="1"/>
  <c r="AM88" i="14"/>
  <c r="AN88" i="14" s="1"/>
  <c r="L88" i="14"/>
  <c r="N88" i="14" s="1"/>
  <c r="P88" i="14" s="1"/>
  <c r="Q88" i="14" s="1"/>
  <c r="AM87" i="14"/>
  <c r="AN87" i="14" s="1"/>
  <c r="L87" i="14"/>
  <c r="N87" i="14" s="1"/>
  <c r="P87" i="14" s="1"/>
  <c r="Q87" i="14" s="1"/>
  <c r="AM86" i="14"/>
  <c r="AN86" i="14" s="1"/>
  <c r="L86" i="14"/>
  <c r="N86" i="14" s="1"/>
  <c r="P86" i="14" s="1"/>
  <c r="Q86" i="14" s="1"/>
  <c r="AM85" i="14"/>
  <c r="AN85" i="14" s="1"/>
  <c r="L85" i="14"/>
  <c r="N85" i="14" s="1"/>
  <c r="P85" i="14" s="1"/>
  <c r="Q85" i="14" s="1"/>
  <c r="AM84" i="14"/>
  <c r="AN84" i="14" s="1"/>
  <c r="L84" i="14"/>
  <c r="N84" i="14" s="1"/>
  <c r="P84" i="14" s="1"/>
  <c r="Q84" i="14" s="1"/>
  <c r="AM83" i="14"/>
  <c r="AN83" i="14" s="1"/>
  <c r="L83" i="14"/>
  <c r="N83" i="14" s="1"/>
  <c r="P83" i="14" s="1"/>
  <c r="Q83" i="14" s="1"/>
  <c r="AM82" i="14"/>
  <c r="AN82" i="14" s="1"/>
  <c r="L82" i="14"/>
  <c r="N82" i="14" s="1"/>
  <c r="P82" i="14" s="1"/>
  <c r="Q82" i="14" s="1"/>
  <c r="AM81" i="14"/>
  <c r="AN81" i="14" s="1"/>
  <c r="L81" i="14"/>
  <c r="N81" i="14" s="1"/>
  <c r="P81" i="14" s="1"/>
  <c r="Q81" i="14" s="1"/>
  <c r="AM80" i="14"/>
  <c r="AN80" i="14" s="1"/>
  <c r="L80" i="14"/>
  <c r="N80" i="14" s="1"/>
  <c r="P80" i="14" s="1"/>
  <c r="Q80" i="14" s="1"/>
  <c r="AM79" i="14"/>
  <c r="AN79" i="14" s="1"/>
  <c r="L79" i="14"/>
  <c r="N79" i="14" s="1"/>
  <c r="P79" i="14" s="1"/>
  <c r="Q79" i="14" s="1"/>
  <c r="AM21" i="14"/>
  <c r="AN21" i="14" s="1"/>
  <c r="L21" i="14"/>
  <c r="N21" i="14" s="1"/>
  <c r="P21" i="14" s="1"/>
  <c r="Q21" i="14" s="1"/>
  <c r="AM60" i="14"/>
  <c r="AN60" i="14" s="1"/>
  <c r="L60" i="14"/>
  <c r="N60" i="14" s="1"/>
  <c r="P60" i="14" s="1"/>
  <c r="Q60" i="14" s="1"/>
  <c r="AM75" i="14"/>
  <c r="AN75" i="14" s="1"/>
  <c r="L75" i="14"/>
  <c r="N75" i="14" s="1"/>
  <c r="P75" i="14" s="1"/>
  <c r="Q75" i="14" s="1"/>
  <c r="AM65" i="14"/>
  <c r="AN65" i="14" s="1"/>
  <c r="L65" i="14"/>
  <c r="N65" i="14" s="1"/>
  <c r="P65" i="14" s="1"/>
  <c r="Q65" i="14" s="1"/>
  <c r="AM74" i="14"/>
  <c r="AN74" i="14" s="1"/>
  <c r="L74" i="14"/>
  <c r="N74" i="14" s="1"/>
  <c r="P74" i="14" s="1"/>
  <c r="Q74" i="14" s="1"/>
  <c r="AM73" i="14"/>
  <c r="AN73" i="14" s="1"/>
  <c r="L73" i="14"/>
  <c r="N73" i="14" s="1"/>
  <c r="P73" i="14" s="1"/>
  <c r="Q73" i="14" s="1"/>
  <c r="AM72" i="14"/>
  <c r="AN72" i="14" s="1"/>
  <c r="L72" i="14"/>
  <c r="N72" i="14" s="1"/>
  <c r="P72" i="14" s="1"/>
  <c r="Q72" i="14" s="1"/>
  <c r="AM71" i="14"/>
  <c r="AN71" i="14" s="1"/>
  <c r="L71" i="14"/>
  <c r="N71" i="14" s="1"/>
  <c r="P71" i="14" s="1"/>
  <c r="Q71" i="14" s="1"/>
  <c r="AM76" i="14"/>
  <c r="AN76" i="14" s="1"/>
  <c r="L76" i="14"/>
  <c r="N76" i="14" s="1"/>
  <c r="P76" i="14" s="1"/>
  <c r="Q76" i="14" s="1"/>
  <c r="AM69" i="14"/>
  <c r="AN69" i="14" s="1"/>
  <c r="L69" i="14"/>
  <c r="N69" i="14" s="1"/>
  <c r="P69" i="14" s="1"/>
  <c r="Q69" i="14" s="1"/>
  <c r="AM68" i="14"/>
  <c r="AN68" i="14" s="1"/>
  <c r="L68" i="14"/>
  <c r="N68" i="14" s="1"/>
  <c r="P68" i="14" s="1"/>
  <c r="Q68" i="14" s="1"/>
  <c r="AM67" i="14"/>
  <c r="AN67" i="14" s="1"/>
  <c r="L67" i="14"/>
  <c r="N67" i="14" s="1"/>
  <c r="P67" i="14" s="1"/>
  <c r="Q67" i="14" s="1"/>
  <c r="AM66" i="14"/>
  <c r="AN66" i="14" s="1"/>
  <c r="L66" i="14"/>
  <c r="N66" i="14" s="1"/>
  <c r="P66" i="14" s="1"/>
  <c r="Q66" i="14" s="1"/>
  <c r="AM43" i="14"/>
  <c r="AN43" i="14" s="1"/>
  <c r="N43" i="14"/>
  <c r="P43" i="14" s="1"/>
  <c r="Q43" i="14" s="1"/>
  <c r="L43" i="14"/>
  <c r="AM56" i="14"/>
  <c r="AN56" i="14" s="1"/>
  <c r="L56" i="14"/>
  <c r="N56" i="14" s="1"/>
  <c r="P56" i="14" s="1"/>
  <c r="Q56" i="14" s="1"/>
  <c r="AM63" i="14"/>
  <c r="AN63" i="14" s="1"/>
  <c r="L63" i="14"/>
  <c r="N63" i="14" s="1"/>
  <c r="P63" i="14" s="1"/>
  <c r="Q63" i="14" s="1"/>
  <c r="AM62" i="14"/>
  <c r="AN62" i="14" s="1"/>
  <c r="L62" i="14"/>
  <c r="N62" i="14" s="1"/>
  <c r="P62" i="14" s="1"/>
  <c r="Q62" i="14" s="1"/>
  <c r="AM61" i="14"/>
  <c r="AN61" i="14" s="1"/>
  <c r="L61" i="14"/>
  <c r="N61" i="14" s="1"/>
  <c r="P61" i="14" s="1"/>
  <c r="Q61" i="14" s="1"/>
  <c r="AM26" i="14"/>
  <c r="AN26" i="14" s="1"/>
  <c r="L26" i="14"/>
  <c r="N26" i="14" s="1"/>
  <c r="P26" i="14" s="1"/>
  <c r="Q26" i="14" s="1"/>
  <c r="AM59" i="14"/>
  <c r="AN59" i="14" s="1"/>
  <c r="L59" i="14"/>
  <c r="N59" i="14" s="1"/>
  <c r="P59" i="14" s="1"/>
  <c r="Q59" i="14" s="1"/>
  <c r="AM58" i="14"/>
  <c r="AN58" i="14" s="1"/>
  <c r="L58" i="14"/>
  <c r="N58" i="14" s="1"/>
  <c r="P58" i="14" s="1"/>
  <c r="Q58" i="14" s="1"/>
  <c r="AM57" i="14"/>
  <c r="AN57" i="14" s="1"/>
  <c r="L57" i="14"/>
  <c r="N57" i="14" s="1"/>
  <c r="P57" i="14" s="1"/>
  <c r="Q57" i="14" s="1"/>
  <c r="AM22" i="14"/>
  <c r="AN22" i="14" s="1"/>
  <c r="L22" i="14"/>
  <c r="N22" i="14" s="1"/>
  <c r="P22" i="14" s="1"/>
  <c r="Q22" i="14" s="1"/>
  <c r="AM55" i="14"/>
  <c r="AN55" i="14" s="1"/>
  <c r="L55" i="14"/>
  <c r="N55" i="14" s="1"/>
  <c r="P55" i="14" s="1"/>
  <c r="Q55" i="14" s="1"/>
  <c r="AM54" i="14"/>
  <c r="AN54" i="14" s="1"/>
  <c r="L54" i="14"/>
  <c r="N54" i="14" s="1"/>
  <c r="P54" i="14" s="1"/>
  <c r="Q54" i="14" s="1"/>
  <c r="AM53" i="14"/>
  <c r="AN53" i="14" s="1"/>
  <c r="L53" i="14"/>
  <c r="N53" i="14" s="1"/>
  <c r="P53" i="14" s="1"/>
  <c r="Q53" i="14" s="1"/>
  <c r="AM52" i="14"/>
  <c r="AN52" i="14" s="1"/>
  <c r="L52" i="14"/>
  <c r="N52" i="14" s="1"/>
  <c r="P52" i="14" s="1"/>
  <c r="Q52" i="14" s="1"/>
  <c r="AM49" i="14"/>
  <c r="AN49" i="14" s="1"/>
  <c r="L49" i="14"/>
  <c r="N49" i="14" s="1"/>
  <c r="P49" i="14" s="1"/>
  <c r="Q49" i="14" s="1"/>
  <c r="AM50" i="14"/>
  <c r="AN50" i="14" s="1"/>
  <c r="L50" i="14"/>
  <c r="N50" i="14" s="1"/>
  <c r="P50" i="14" s="1"/>
  <c r="Q50" i="14" s="1"/>
  <c r="AM32" i="14"/>
  <c r="AN32" i="14" s="1"/>
  <c r="L32" i="14"/>
  <c r="N32" i="14" s="1"/>
  <c r="P32" i="14" s="1"/>
  <c r="Q32" i="14" s="1"/>
  <c r="AM48" i="14"/>
  <c r="AN48" i="14" s="1"/>
  <c r="L48" i="14"/>
  <c r="N48" i="14" s="1"/>
  <c r="P48" i="14" s="1"/>
  <c r="Q48" i="14" s="1"/>
  <c r="AM47" i="14"/>
  <c r="AN47" i="14" s="1"/>
  <c r="L47" i="14"/>
  <c r="N47" i="14" s="1"/>
  <c r="P47" i="14" s="1"/>
  <c r="Q47" i="14" s="1"/>
  <c r="AM46" i="14"/>
  <c r="AN46" i="14" s="1"/>
  <c r="L46" i="14"/>
  <c r="N46" i="14" s="1"/>
  <c r="P46" i="14" s="1"/>
  <c r="Q46" i="14" s="1"/>
  <c r="AM45" i="14"/>
  <c r="AN45" i="14" s="1"/>
  <c r="L45" i="14"/>
  <c r="N45" i="14" s="1"/>
  <c r="P45" i="14" s="1"/>
  <c r="Q45" i="14" s="1"/>
  <c r="AM44" i="14"/>
  <c r="AN44" i="14" s="1"/>
  <c r="L44" i="14"/>
  <c r="N44" i="14" s="1"/>
  <c r="P44" i="14" s="1"/>
  <c r="Q44" i="14" s="1"/>
  <c r="AM77" i="14"/>
  <c r="AN77" i="14" s="1"/>
  <c r="L77" i="14"/>
  <c r="N77" i="14" s="1"/>
  <c r="P77" i="14" s="1"/>
  <c r="Q77" i="14" s="1"/>
  <c r="AM42" i="14"/>
  <c r="AN42" i="14" s="1"/>
  <c r="L42" i="14"/>
  <c r="N42" i="14" s="1"/>
  <c r="P42" i="14" s="1"/>
  <c r="Q42" i="14" s="1"/>
  <c r="AM41" i="14"/>
  <c r="AN41" i="14" s="1"/>
  <c r="L41" i="14"/>
  <c r="N41" i="14" s="1"/>
  <c r="P41" i="14" s="1"/>
  <c r="Q41" i="14" s="1"/>
  <c r="AM40" i="14"/>
  <c r="AN40" i="14" s="1"/>
  <c r="L40" i="14"/>
  <c r="N40" i="14" s="1"/>
  <c r="P40" i="14" s="1"/>
  <c r="Q40" i="14" s="1"/>
  <c r="AM39" i="14"/>
  <c r="AN39" i="14" s="1"/>
  <c r="L39" i="14"/>
  <c r="N39" i="14" s="1"/>
  <c r="P39" i="14" s="1"/>
  <c r="Q39" i="14" s="1"/>
  <c r="AM38" i="14"/>
  <c r="AN38" i="14" s="1"/>
  <c r="L38" i="14"/>
  <c r="N38" i="14" s="1"/>
  <c r="P38" i="14" s="1"/>
  <c r="Q38" i="14" s="1"/>
  <c r="AM37" i="14"/>
  <c r="AN37" i="14" s="1"/>
  <c r="L37" i="14"/>
  <c r="N37" i="14" s="1"/>
  <c r="P37" i="14" s="1"/>
  <c r="Q37" i="14" s="1"/>
  <c r="AM36" i="14"/>
  <c r="AN36" i="14" s="1"/>
  <c r="L36" i="14"/>
  <c r="N36" i="14" s="1"/>
  <c r="P36" i="14" s="1"/>
  <c r="Q36" i="14" s="1"/>
  <c r="AM35" i="14"/>
  <c r="AN35" i="14" s="1"/>
  <c r="L35" i="14"/>
  <c r="N35" i="14" s="1"/>
  <c r="P35" i="14" s="1"/>
  <c r="Q35" i="14" s="1"/>
  <c r="AM34" i="14"/>
  <c r="AN34" i="14" s="1"/>
  <c r="L34" i="14"/>
  <c r="N34" i="14" s="1"/>
  <c r="P34" i="14" s="1"/>
  <c r="Q34" i="14" s="1"/>
  <c r="AM33" i="14"/>
  <c r="AN33" i="14" s="1"/>
  <c r="L33" i="14"/>
  <c r="N33" i="14" s="1"/>
  <c r="P33" i="14" s="1"/>
  <c r="Q33" i="14" s="1"/>
  <c r="AM51" i="14"/>
  <c r="AN51" i="14" s="1"/>
  <c r="L51" i="14"/>
  <c r="N51" i="14" s="1"/>
  <c r="P51" i="14" s="1"/>
  <c r="Q51" i="14" s="1"/>
  <c r="AM31" i="14"/>
  <c r="AN31" i="14" s="1"/>
  <c r="L31" i="14"/>
  <c r="N31" i="14" s="1"/>
  <c r="P31" i="14" s="1"/>
  <c r="Q31" i="14" s="1"/>
  <c r="AM30" i="14"/>
  <c r="AN30" i="14" s="1"/>
  <c r="L30" i="14"/>
  <c r="N30" i="14" s="1"/>
  <c r="P30" i="14" s="1"/>
  <c r="Q30" i="14" s="1"/>
  <c r="AM29" i="14"/>
  <c r="AN29" i="14" s="1"/>
  <c r="L29" i="14"/>
  <c r="N29" i="14" s="1"/>
  <c r="P29" i="14" s="1"/>
  <c r="Q29" i="14" s="1"/>
  <c r="AQ29" i="14" s="1"/>
  <c r="AM28" i="14"/>
  <c r="AN28" i="14" s="1"/>
  <c r="L28" i="14"/>
  <c r="N28" i="14" s="1"/>
  <c r="P28" i="14" s="1"/>
  <c r="Q28" i="14" s="1"/>
  <c r="AM27" i="14"/>
  <c r="AN27" i="14" s="1"/>
  <c r="L27" i="14"/>
  <c r="N27" i="14" s="1"/>
  <c r="P27" i="14" s="1"/>
  <c r="Q27" i="14" s="1"/>
  <c r="AQ27" i="14" s="1"/>
  <c r="AM70" i="14"/>
  <c r="AN70" i="14" s="1"/>
  <c r="L70" i="14"/>
  <c r="N70" i="14" s="1"/>
  <c r="P70" i="14" s="1"/>
  <c r="Q70" i="14" s="1"/>
  <c r="AM25" i="14"/>
  <c r="AN25" i="14" s="1"/>
  <c r="L25" i="14"/>
  <c r="N25" i="14" s="1"/>
  <c r="P25" i="14" s="1"/>
  <c r="Q25" i="14" s="1"/>
  <c r="AQ25" i="14" s="1"/>
  <c r="AM24" i="14"/>
  <c r="AN24" i="14" s="1"/>
  <c r="L24" i="14"/>
  <c r="N24" i="14" s="1"/>
  <c r="P24" i="14" s="1"/>
  <c r="Q24" i="14" s="1"/>
  <c r="AM23" i="14"/>
  <c r="AN23" i="14" s="1"/>
  <c r="L23" i="14"/>
  <c r="N23" i="14" s="1"/>
  <c r="P23" i="14" s="1"/>
  <c r="Q23" i="14" s="1"/>
  <c r="AQ23" i="14" s="1"/>
  <c r="AM64" i="14"/>
  <c r="AN64" i="14" s="1"/>
  <c r="L64" i="14"/>
  <c r="N64" i="14" s="1"/>
  <c r="P64" i="14" s="1"/>
  <c r="Q64" i="14" s="1"/>
  <c r="AM78" i="14"/>
  <c r="AN78" i="14" s="1"/>
  <c r="L78" i="14"/>
  <c r="N78" i="14" s="1"/>
  <c r="P78" i="14" s="1"/>
  <c r="Q78" i="14" s="1"/>
  <c r="AQ78" i="14" s="1"/>
  <c r="AM20" i="14"/>
  <c r="AN20" i="14" s="1"/>
  <c r="L20" i="14"/>
  <c r="N20" i="14" s="1"/>
  <c r="P20" i="14" s="1"/>
  <c r="Q20" i="14" s="1"/>
  <c r="AM19" i="14"/>
  <c r="AN19" i="14" s="1"/>
  <c r="L19" i="14"/>
  <c r="N19" i="14" s="1"/>
  <c r="P19" i="14" s="1"/>
  <c r="Q19" i="14" s="1"/>
  <c r="AQ19" i="14" s="1"/>
  <c r="AM18" i="14"/>
  <c r="AN18" i="14" s="1"/>
  <c r="L18" i="14"/>
  <c r="N18" i="14" s="1"/>
  <c r="P18" i="14" s="1"/>
  <c r="Q18" i="14" s="1"/>
  <c r="AM17" i="14"/>
  <c r="AN17" i="14" s="1"/>
  <c r="L17" i="14"/>
  <c r="N17" i="14" s="1"/>
  <c r="P17" i="14" s="1"/>
  <c r="Q17" i="14" s="1"/>
  <c r="AQ17" i="14" s="1"/>
  <c r="AM16" i="14"/>
  <c r="AN16" i="14" s="1"/>
  <c r="L16" i="14"/>
  <c r="N16" i="14" s="1"/>
  <c r="P16" i="14" s="1"/>
  <c r="Q16" i="14" s="1"/>
  <c r="AM15" i="14"/>
  <c r="AN15" i="14" s="1"/>
  <c r="L15" i="14"/>
  <c r="N15" i="14" s="1"/>
  <c r="P15" i="14" s="1"/>
  <c r="Q15" i="14" s="1"/>
  <c r="AQ15" i="14" s="1"/>
  <c r="AM14" i="14"/>
  <c r="AN14" i="14" s="1"/>
  <c r="L14" i="14"/>
  <c r="N14" i="14" s="1"/>
  <c r="P14" i="14" s="1"/>
  <c r="Q14" i="14" s="1"/>
  <c r="AM13" i="14"/>
  <c r="AN13" i="14" s="1"/>
  <c r="L13" i="14"/>
  <c r="N13" i="14" s="1"/>
  <c r="P13" i="14" s="1"/>
  <c r="Q13" i="14" s="1"/>
  <c r="AQ13" i="14" s="1"/>
  <c r="AM12" i="14"/>
  <c r="AN12" i="14" s="1"/>
  <c r="L12" i="14"/>
  <c r="N12" i="14" s="1"/>
  <c r="P12" i="14" s="1"/>
  <c r="Q12" i="14" s="1"/>
  <c r="AM9" i="14"/>
  <c r="AN9" i="14" s="1"/>
  <c r="L9" i="14"/>
  <c r="N9" i="14" s="1"/>
  <c r="P9" i="14" s="1"/>
  <c r="Q9" i="14" s="1"/>
  <c r="L39" i="1"/>
  <c r="AM13" i="1"/>
  <c r="AN13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N39" i="1"/>
  <c r="AQ36" i="16" l="1"/>
  <c r="AQ44" i="16"/>
  <c r="AQ52" i="16"/>
  <c r="AQ31" i="16"/>
  <c r="AQ35" i="16"/>
  <c r="AQ39" i="16"/>
  <c r="AQ43" i="16"/>
  <c r="AQ47" i="16"/>
  <c r="AQ51" i="16"/>
  <c r="AQ55" i="16"/>
  <c r="AQ9" i="16"/>
  <c r="AQ13" i="16"/>
  <c r="AQ15" i="16"/>
  <c r="AQ17" i="16"/>
  <c r="AQ19" i="16"/>
  <c r="AQ21" i="16"/>
  <c r="AQ23" i="16"/>
  <c r="AQ25" i="16"/>
  <c r="AQ27" i="16"/>
  <c r="AQ29" i="16"/>
  <c r="AQ62" i="16"/>
  <c r="AQ70" i="16"/>
  <c r="AQ76" i="16"/>
  <c r="AQ78" i="16"/>
  <c r="AQ80" i="16"/>
  <c r="AQ82" i="16"/>
  <c r="AQ84" i="16"/>
  <c r="AQ86" i="16"/>
  <c r="AQ88" i="16"/>
  <c r="AQ81" i="15"/>
  <c r="AQ83" i="15"/>
  <c r="AQ35" i="15"/>
  <c r="AQ87" i="15"/>
  <c r="AQ89" i="15"/>
  <c r="AQ36" i="14"/>
  <c r="AQ77" i="14"/>
  <c r="AQ69" i="14"/>
  <c r="AQ65" i="14"/>
  <c r="AQ52" i="14"/>
  <c r="AQ59" i="14"/>
  <c r="AQ61" i="14"/>
  <c r="AQ60" i="14"/>
  <c r="AQ21" i="14"/>
  <c r="AQ79" i="14"/>
  <c r="AQ83" i="14"/>
  <c r="AQ85" i="14"/>
  <c r="AQ40" i="14"/>
  <c r="AQ9" i="14"/>
  <c r="AQ67" i="14"/>
  <c r="AQ44" i="14"/>
  <c r="AQ48" i="14"/>
  <c r="AQ49" i="14"/>
  <c r="AQ62" i="14"/>
  <c r="AQ76" i="14"/>
  <c r="AQ86" i="14"/>
  <c r="AQ63" i="14"/>
  <c r="AQ71" i="14"/>
  <c r="AQ87" i="14"/>
  <c r="AQ31" i="14"/>
  <c r="AQ51" i="14"/>
  <c r="AQ33" i="14"/>
  <c r="AQ34" i="14"/>
  <c r="AQ35" i="14"/>
  <c r="AQ37" i="14"/>
  <c r="AQ38" i="14"/>
  <c r="AQ39" i="14"/>
  <c r="AQ42" i="14"/>
  <c r="AQ46" i="14"/>
  <c r="AQ47" i="14"/>
  <c r="AQ50" i="14"/>
  <c r="AQ54" i="14"/>
  <c r="AQ55" i="14"/>
  <c r="AQ58" i="14"/>
  <c r="AQ66" i="14"/>
  <c r="AQ74" i="14"/>
  <c r="AQ82" i="14"/>
  <c r="AQ41" i="14"/>
  <c r="AQ45" i="14"/>
  <c r="AQ32" i="14"/>
  <c r="AQ53" i="14"/>
  <c r="AQ57" i="14"/>
  <c r="AQ43" i="14"/>
  <c r="AQ73" i="14"/>
  <c r="AQ81" i="14"/>
  <c r="AQ89" i="14"/>
  <c r="AQ26" i="14"/>
  <c r="AQ68" i="14"/>
  <c r="AQ75" i="14"/>
  <c r="AQ84" i="14"/>
  <c r="AQ12" i="14"/>
  <c r="AQ14" i="14"/>
  <c r="AQ16" i="14"/>
  <c r="AQ18" i="14"/>
  <c r="AQ20" i="14"/>
  <c r="AQ64" i="14"/>
  <c r="AQ24" i="14"/>
  <c r="AQ70" i="14"/>
  <c r="AQ28" i="14"/>
  <c r="AQ30" i="14"/>
  <c r="AQ22" i="14"/>
  <c r="AQ56" i="14"/>
  <c r="AQ72" i="14"/>
  <c r="AQ80" i="14"/>
  <c r="AQ88" i="14"/>
  <c r="P13" i="1"/>
  <c r="Q13" i="1" s="1"/>
  <c r="AQ13" i="1" s="1"/>
  <c r="AM89" i="1"/>
  <c r="AN89" i="1" s="1"/>
  <c r="L89" i="1"/>
  <c r="N89" i="1" l="1"/>
  <c r="P89" i="1" s="1"/>
  <c r="Q89" i="1" s="1"/>
  <c r="AQ89" i="1" s="1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9" i="2"/>
  <c r="AM75" i="1" l="1"/>
  <c r="AN75" i="1" s="1"/>
  <c r="AM76" i="1"/>
  <c r="AN76" i="1" s="1"/>
  <c r="AM77" i="1"/>
  <c r="AN77" i="1" s="1"/>
  <c r="AM78" i="1"/>
  <c r="AN78" i="1" s="1"/>
  <c r="AM79" i="1"/>
  <c r="AN79" i="1" s="1"/>
  <c r="AM80" i="1"/>
  <c r="AN80" i="1" s="1"/>
  <c r="AM81" i="1"/>
  <c r="AN81" i="1" s="1"/>
  <c r="AM82" i="1"/>
  <c r="AN82" i="1" s="1"/>
  <c r="AM83" i="1"/>
  <c r="AN83" i="1" s="1"/>
  <c r="AM84" i="1"/>
  <c r="AN84" i="1" s="1"/>
  <c r="AM85" i="1"/>
  <c r="AN85" i="1" s="1"/>
  <c r="AM86" i="1"/>
  <c r="AN86" i="1" s="1"/>
  <c r="AM87" i="1"/>
  <c r="AN87" i="1" s="1"/>
  <c r="AM88" i="1"/>
  <c r="AN88" i="1" s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N87" i="1" l="1"/>
  <c r="P87" i="1" s="1"/>
  <c r="Q87" i="1" s="1"/>
  <c r="AQ87" i="1" s="1"/>
  <c r="N85" i="1"/>
  <c r="P85" i="1" s="1"/>
  <c r="Q85" i="1" s="1"/>
  <c r="AQ85" i="1" s="1"/>
  <c r="N83" i="1"/>
  <c r="P83" i="1" s="1"/>
  <c r="Q83" i="1" s="1"/>
  <c r="AQ83" i="1" s="1"/>
  <c r="N81" i="1"/>
  <c r="P81" i="1" s="1"/>
  <c r="Q81" i="1" s="1"/>
  <c r="AQ81" i="1" s="1"/>
  <c r="N79" i="1"/>
  <c r="P79" i="1" s="1"/>
  <c r="Q79" i="1" s="1"/>
  <c r="AQ79" i="1" s="1"/>
  <c r="N77" i="1"/>
  <c r="P77" i="1" s="1"/>
  <c r="Q77" i="1" s="1"/>
  <c r="AQ77" i="1" s="1"/>
  <c r="N75" i="1"/>
  <c r="P75" i="1" s="1"/>
  <c r="Q75" i="1" s="1"/>
  <c r="AQ75" i="1" s="1"/>
  <c r="N88" i="1"/>
  <c r="P88" i="1" s="1"/>
  <c r="Q88" i="1" s="1"/>
  <c r="AQ88" i="1" s="1"/>
  <c r="N86" i="1"/>
  <c r="P86" i="1" s="1"/>
  <c r="Q86" i="1" s="1"/>
  <c r="AQ86" i="1" s="1"/>
  <c r="N84" i="1"/>
  <c r="P84" i="1" s="1"/>
  <c r="Q84" i="1" s="1"/>
  <c r="AQ84" i="1" s="1"/>
  <c r="N82" i="1"/>
  <c r="P82" i="1" s="1"/>
  <c r="Q82" i="1" s="1"/>
  <c r="AQ82" i="1" s="1"/>
  <c r="N80" i="1"/>
  <c r="P80" i="1" s="1"/>
  <c r="Q80" i="1" s="1"/>
  <c r="AQ80" i="1" s="1"/>
  <c r="N78" i="1"/>
  <c r="P78" i="1" s="1"/>
  <c r="Q78" i="1" s="1"/>
  <c r="AQ78" i="1" s="1"/>
  <c r="N76" i="1"/>
  <c r="P76" i="1" s="1"/>
  <c r="Q76" i="1" s="1"/>
  <c r="AQ76" i="1" s="1"/>
  <c r="L39" i="2" l="1"/>
  <c r="N39" i="2" s="1"/>
  <c r="Q39" i="2" s="1"/>
  <c r="AM39" i="2"/>
  <c r="AN39" i="2" s="1"/>
  <c r="L40" i="2"/>
  <c r="N40" i="2" s="1"/>
  <c r="Q40" i="2" s="1"/>
  <c r="AM40" i="2"/>
  <c r="AN40" i="2" s="1"/>
  <c r="L41" i="2"/>
  <c r="N41" i="2"/>
  <c r="Q41" i="2" s="1"/>
  <c r="AM41" i="2"/>
  <c r="AN41" i="2" s="1"/>
  <c r="L42" i="2"/>
  <c r="N42" i="2" s="1"/>
  <c r="Q42" i="2" s="1"/>
  <c r="AM42" i="2"/>
  <c r="AN42" i="2"/>
  <c r="L43" i="2"/>
  <c r="N43" i="2" s="1"/>
  <c r="Q43" i="2" s="1"/>
  <c r="AM43" i="2"/>
  <c r="AN43" i="2" s="1"/>
  <c r="L44" i="2"/>
  <c r="N44" i="2" s="1"/>
  <c r="Q44" i="2" s="1"/>
  <c r="AM44" i="2"/>
  <c r="AN44" i="2" s="1"/>
  <c r="L45" i="2"/>
  <c r="N45" i="2"/>
  <c r="Q45" i="2" s="1"/>
  <c r="AM45" i="2"/>
  <c r="AN45" i="2" s="1"/>
  <c r="L46" i="2"/>
  <c r="N46" i="2" s="1"/>
  <c r="Q46" i="2"/>
  <c r="AM46" i="2"/>
  <c r="AN46" i="2"/>
  <c r="L47" i="2"/>
  <c r="N47" i="2"/>
  <c r="Q47" i="2" s="1"/>
  <c r="AM47" i="2"/>
  <c r="AN47" i="2" s="1"/>
  <c r="L48" i="2"/>
  <c r="N48" i="2" s="1"/>
  <c r="Q48" i="2" s="1"/>
  <c r="AM48" i="2"/>
  <c r="AN48" i="2"/>
  <c r="L49" i="2"/>
  <c r="N49" i="2"/>
  <c r="Q49" i="2" s="1"/>
  <c r="AM49" i="2"/>
  <c r="AN49" i="2" s="1"/>
  <c r="L50" i="2"/>
  <c r="N50" i="2" s="1"/>
  <c r="Q50" i="2" s="1"/>
  <c r="AM50" i="2"/>
  <c r="AN50" i="2"/>
  <c r="L51" i="2"/>
  <c r="N51" i="2"/>
  <c r="Q51" i="2"/>
  <c r="AM51" i="2"/>
  <c r="AN51" i="2" s="1"/>
  <c r="L52" i="2"/>
  <c r="N52" i="2" s="1"/>
  <c r="Q52" i="2" s="1"/>
  <c r="AM52" i="2"/>
  <c r="AN52" i="2"/>
  <c r="L53" i="2"/>
  <c r="N53" i="2"/>
  <c r="Q53" i="2"/>
  <c r="AM53" i="2"/>
  <c r="AN53" i="2" s="1"/>
  <c r="L54" i="2"/>
  <c r="N54" i="2" s="1"/>
  <c r="Q54" i="2" s="1"/>
  <c r="AM54" i="2"/>
  <c r="AN54" i="2"/>
  <c r="L55" i="2"/>
  <c r="N55" i="2"/>
  <c r="Q55" i="2" s="1"/>
  <c r="AM55" i="2"/>
  <c r="AN55" i="2" s="1"/>
  <c r="L56" i="2"/>
  <c r="N56" i="2" s="1"/>
  <c r="Q56" i="2"/>
  <c r="AM56" i="2"/>
  <c r="AN56" i="2"/>
  <c r="L57" i="2"/>
  <c r="N57" i="2"/>
  <c r="Q57" i="2" s="1"/>
  <c r="AM57" i="2"/>
  <c r="AN57" i="2" s="1"/>
  <c r="L58" i="2"/>
  <c r="N58" i="2" s="1"/>
  <c r="Q58" i="2" s="1"/>
  <c r="AM58" i="2"/>
  <c r="AN58" i="2"/>
  <c r="L59" i="2"/>
  <c r="N59" i="2"/>
  <c r="Q59" i="2" s="1"/>
  <c r="AM59" i="2"/>
  <c r="AN59" i="2" s="1"/>
  <c r="L60" i="2"/>
  <c r="N60" i="2" s="1"/>
  <c r="Q60" i="2" s="1"/>
  <c r="AM60" i="2"/>
  <c r="AN60" i="2"/>
  <c r="L61" i="2"/>
  <c r="N61" i="2"/>
  <c r="Q61" i="2"/>
  <c r="AM61" i="2"/>
  <c r="AN61" i="2" s="1"/>
  <c r="L62" i="2"/>
  <c r="N62" i="2" s="1"/>
  <c r="Q62" i="2" s="1"/>
  <c r="AM62" i="2"/>
  <c r="AN62" i="2"/>
  <c r="L63" i="2"/>
  <c r="N63" i="2"/>
  <c r="Q63" i="2" s="1"/>
  <c r="AM63" i="2"/>
  <c r="AN63" i="2" s="1"/>
  <c r="L64" i="2"/>
  <c r="N64" i="2" s="1"/>
  <c r="Q64" i="2"/>
  <c r="AM64" i="2"/>
  <c r="AN64" i="2"/>
  <c r="L65" i="2"/>
  <c r="N65" i="2"/>
  <c r="Q65" i="2" s="1"/>
  <c r="AM65" i="2"/>
  <c r="AN65" i="2" s="1"/>
  <c r="L66" i="2"/>
  <c r="N66" i="2" s="1"/>
  <c r="Q66" i="2" s="1"/>
  <c r="AM66" i="2"/>
  <c r="AN66" i="2"/>
  <c r="L67" i="2"/>
  <c r="N67" i="2"/>
  <c r="Q67" i="2" s="1"/>
  <c r="AM67" i="2"/>
  <c r="AN67" i="2" s="1"/>
  <c r="L68" i="2"/>
  <c r="N68" i="2" s="1"/>
  <c r="Q68" i="2" s="1"/>
  <c r="AM68" i="2"/>
  <c r="AN68" i="2"/>
  <c r="L12" i="1"/>
  <c r="N12" i="1" s="1"/>
  <c r="AM12" i="1"/>
  <c r="AN12" i="1" s="1"/>
  <c r="AM14" i="1"/>
  <c r="AN14" i="1" s="1"/>
  <c r="P14" i="1"/>
  <c r="AM15" i="1"/>
  <c r="AN15" i="1" s="1"/>
  <c r="P15" i="1"/>
  <c r="AM16" i="1"/>
  <c r="AN16" i="1" s="1"/>
  <c r="P16" i="1"/>
  <c r="AM17" i="1"/>
  <c r="AN17" i="1" s="1"/>
  <c r="P17" i="1"/>
  <c r="AM18" i="1"/>
  <c r="AN18" i="1" s="1"/>
  <c r="AM19" i="1"/>
  <c r="AN19" i="1" s="1"/>
  <c r="P20" i="1"/>
  <c r="AM20" i="1"/>
  <c r="AN20" i="1" s="1"/>
  <c r="AM21" i="1"/>
  <c r="AN21" i="1" s="1"/>
  <c r="AM22" i="1"/>
  <c r="AN22" i="1" s="1"/>
  <c r="AM23" i="1"/>
  <c r="AN23" i="1" s="1"/>
  <c r="AM24" i="1"/>
  <c r="AN24" i="1" s="1"/>
  <c r="AM25" i="1"/>
  <c r="AN25" i="1" s="1"/>
  <c r="AM26" i="1"/>
  <c r="AN26" i="1" s="1"/>
  <c r="AM27" i="1"/>
  <c r="AN27" i="1" s="1"/>
  <c r="AM28" i="1"/>
  <c r="AN28" i="1" s="1"/>
  <c r="AM29" i="1"/>
  <c r="AN29" i="1" s="1"/>
  <c r="AM30" i="1"/>
  <c r="AN30" i="1" s="1"/>
  <c r="AM31" i="1"/>
  <c r="AN31" i="1" s="1"/>
  <c r="AM32" i="1"/>
  <c r="AN32" i="1" s="1"/>
  <c r="AM33" i="1"/>
  <c r="AN33" i="1" s="1"/>
  <c r="AM34" i="1"/>
  <c r="AN34" i="1" s="1"/>
  <c r="AM35" i="1"/>
  <c r="AN35" i="1" s="1"/>
  <c r="AM36" i="1"/>
  <c r="AN36" i="1" s="1"/>
  <c r="AM37" i="1"/>
  <c r="AN37" i="1" s="1"/>
  <c r="AM38" i="1"/>
  <c r="AN38" i="1" s="1"/>
  <c r="AM39" i="1"/>
  <c r="AN39" i="1" s="1"/>
  <c r="L40" i="1"/>
  <c r="AM40" i="1"/>
  <c r="AN40" i="1" s="1"/>
  <c r="L41" i="1"/>
  <c r="N41" i="1" s="1"/>
  <c r="AM41" i="1"/>
  <c r="AN41" i="1" s="1"/>
  <c r="L42" i="1"/>
  <c r="N42" i="1" s="1"/>
  <c r="AM42" i="1"/>
  <c r="AN42" i="1" s="1"/>
  <c r="L43" i="1"/>
  <c r="N43" i="1" s="1"/>
  <c r="AM43" i="1"/>
  <c r="AN43" i="1" s="1"/>
  <c r="L44" i="1"/>
  <c r="N44" i="1" s="1"/>
  <c r="AM44" i="1"/>
  <c r="AN44" i="1" s="1"/>
  <c r="L45" i="1"/>
  <c r="N45" i="1" s="1"/>
  <c r="AM45" i="1"/>
  <c r="AN45" i="1" s="1"/>
  <c r="L46" i="1"/>
  <c r="N46" i="1" s="1"/>
  <c r="AM46" i="1"/>
  <c r="AN46" i="1" s="1"/>
  <c r="L47" i="1"/>
  <c r="N47" i="1" s="1"/>
  <c r="AM47" i="1"/>
  <c r="AN47" i="1" s="1"/>
  <c r="L48" i="1"/>
  <c r="N48" i="1" s="1"/>
  <c r="AM48" i="1"/>
  <c r="AN48" i="1" s="1"/>
  <c r="L49" i="1"/>
  <c r="N49" i="1" s="1"/>
  <c r="AM49" i="1"/>
  <c r="AN49" i="1" s="1"/>
  <c r="L50" i="1"/>
  <c r="N50" i="1" s="1"/>
  <c r="AM50" i="1"/>
  <c r="AN50" i="1" s="1"/>
  <c r="L51" i="1"/>
  <c r="N51" i="1" s="1"/>
  <c r="AM51" i="1"/>
  <c r="AN51" i="1" s="1"/>
  <c r="L52" i="1"/>
  <c r="AM52" i="1"/>
  <c r="AN52" i="1" s="1"/>
  <c r="L53" i="1"/>
  <c r="N53" i="1" s="1"/>
  <c r="AM53" i="1"/>
  <c r="AN53" i="1" s="1"/>
  <c r="L54" i="1"/>
  <c r="N54" i="1" s="1"/>
  <c r="AM54" i="1"/>
  <c r="AN54" i="1" s="1"/>
  <c r="L55" i="1"/>
  <c r="N55" i="1" s="1"/>
  <c r="AM55" i="1"/>
  <c r="AN55" i="1" s="1"/>
  <c r="L56" i="1"/>
  <c r="N56" i="1" s="1"/>
  <c r="AM56" i="1"/>
  <c r="AN56" i="1" s="1"/>
  <c r="L57" i="1"/>
  <c r="N57" i="1" s="1"/>
  <c r="AM57" i="1"/>
  <c r="AN57" i="1" s="1"/>
  <c r="L58" i="1"/>
  <c r="AM58" i="1"/>
  <c r="AN58" i="1" s="1"/>
  <c r="L59" i="1"/>
  <c r="N59" i="1" s="1"/>
  <c r="AM59" i="1"/>
  <c r="AN59" i="1" s="1"/>
  <c r="L60" i="1"/>
  <c r="N60" i="1" s="1"/>
  <c r="AM60" i="1"/>
  <c r="AN60" i="1" s="1"/>
  <c r="L61" i="1"/>
  <c r="N61" i="1" s="1"/>
  <c r="AM61" i="1"/>
  <c r="AN61" i="1" s="1"/>
  <c r="L62" i="1"/>
  <c r="N62" i="1" s="1"/>
  <c r="AM62" i="1"/>
  <c r="AN62" i="1" s="1"/>
  <c r="L63" i="1"/>
  <c r="N63" i="1" s="1"/>
  <c r="AM63" i="1"/>
  <c r="AN63" i="1" s="1"/>
  <c r="L64" i="1"/>
  <c r="N64" i="1" s="1"/>
  <c r="AM64" i="1"/>
  <c r="AN64" i="1" s="1"/>
  <c r="L65" i="1"/>
  <c r="N65" i="1" s="1"/>
  <c r="AM65" i="1"/>
  <c r="AN65" i="1" s="1"/>
  <c r="L66" i="1"/>
  <c r="N66" i="1" s="1"/>
  <c r="AM66" i="1"/>
  <c r="AN66" i="1" s="1"/>
  <c r="L67" i="1"/>
  <c r="N67" i="1" s="1"/>
  <c r="AM67" i="1"/>
  <c r="AN67" i="1" s="1"/>
  <c r="L68" i="1"/>
  <c r="N68" i="1" s="1"/>
  <c r="AM68" i="1"/>
  <c r="AN68" i="1" s="1"/>
  <c r="L69" i="1"/>
  <c r="N69" i="1" s="1"/>
  <c r="AM69" i="1"/>
  <c r="AN69" i="1" s="1"/>
  <c r="L70" i="1"/>
  <c r="N70" i="1" s="1"/>
  <c r="AM70" i="1"/>
  <c r="AN70" i="1" s="1"/>
  <c r="L71" i="1"/>
  <c r="N71" i="1" s="1"/>
  <c r="AM71" i="1"/>
  <c r="AN71" i="1" s="1"/>
  <c r="L72" i="1"/>
  <c r="N72" i="1" s="1"/>
  <c r="AM72" i="1"/>
  <c r="AN72" i="1" s="1"/>
  <c r="L73" i="1"/>
  <c r="N73" i="1" s="1"/>
  <c r="AM73" i="1"/>
  <c r="AN73" i="1" s="1"/>
  <c r="L74" i="1"/>
  <c r="N74" i="1" s="1"/>
  <c r="AM74" i="1"/>
  <c r="AN74" i="1" s="1"/>
  <c r="L9" i="2"/>
  <c r="N9" i="2" s="1"/>
  <c r="Q9" i="2"/>
  <c r="AM9" i="2"/>
  <c r="AN9" i="2" s="1"/>
  <c r="L10" i="2"/>
  <c r="N10" i="2"/>
  <c r="Q10" i="2" s="1"/>
  <c r="AM10" i="2"/>
  <c r="AN10" i="2"/>
  <c r="L11" i="2"/>
  <c r="N11" i="2" s="1"/>
  <c r="Q11" i="2" s="1"/>
  <c r="AM11" i="2"/>
  <c r="AN11" i="2" s="1"/>
  <c r="L12" i="2"/>
  <c r="N12" i="2" s="1"/>
  <c r="Q12" i="2" s="1"/>
  <c r="AM12" i="2"/>
  <c r="AN12" i="2"/>
  <c r="L13" i="2"/>
  <c r="N13" i="2" s="1"/>
  <c r="Q13" i="2"/>
  <c r="AM13" i="2"/>
  <c r="AN13" i="2" s="1"/>
  <c r="L14" i="2"/>
  <c r="N14" i="2"/>
  <c r="Q14" i="2"/>
  <c r="AM14" i="2"/>
  <c r="AN14" i="2"/>
  <c r="L15" i="2"/>
  <c r="N15" i="2"/>
  <c r="Q15" i="2" s="1"/>
  <c r="AM15" i="2"/>
  <c r="AN15" i="2"/>
  <c r="L16" i="2"/>
  <c r="N16" i="2" s="1"/>
  <c r="Q16" i="2"/>
  <c r="AM16" i="2"/>
  <c r="AN16" i="2"/>
  <c r="L17" i="2"/>
  <c r="N17" i="2"/>
  <c r="Q17" i="2" s="1"/>
  <c r="AM17" i="2"/>
  <c r="AN17" i="2" s="1"/>
  <c r="L18" i="2"/>
  <c r="N18" i="2" s="1"/>
  <c r="Q18" i="2" s="1"/>
  <c r="AM18" i="2"/>
  <c r="AN18" i="2" s="1"/>
  <c r="L19" i="2"/>
  <c r="N19" i="2"/>
  <c r="Q19" i="2"/>
  <c r="AM19" i="2"/>
  <c r="AN19" i="2"/>
  <c r="L20" i="2"/>
  <c r="N20" i="2" s="1"/>
  <c r="Q20" i="2" s="1"/>
  <c r="AM20" i="2"/>
  <c r="AN20" i="2"/>
  <c r="L21" i="2"/>
  <c r="N21" i="2"/>
  <c r="Q21" i="2"/>
  <c r="AM21" i="2"/>
  <c r="AN21" i="2"/>
  <c r="L22" i="2"/>
  <c r="N22" i="2"/>
  <c r="Q22" i="2" s="1"/>
  <c r="AM22" i="2"/>
  <c r="AN22" i="2" s="1"/>
  <c r="L23" i="2"/>
  <c r="N23" i="2" s="1"/>
  <c r="Q23" i="2" s="1"/>
  <c r="AM23" i="2"/>
  <c r="AN23" i="2" s="1"/>
  <c r="L24" i="2"/>
  <c r="N24" i="2"/>
  <c r="Q24" i="2"/>
  <c r="AM24" i="2"/>
  <c r="AN24" i="2"/>
  <c r="L25" i="2"/>
  <c r="N25" i="2" s="1"/>
  <c r="Q25" i="2" s="1"/>
  <c r="AM25" i="2"/>
  <c r="AN25" i="2"/>
  <c r="L26" i="2"/>
  <c r="N26" i="2"/>
  <c r="Q26" i="2"/>
  <c r="AM26" i="2"/>
  <c r="AN26" i="2" s="1"/>
  <c r="L27" i="2"/>
  <c r="N27" i="2"/>
  <c r="Q27" i="2" s="1"/>
  <c r="AM27" i="2"/>
  <c r="AN27" i="2"/>
  <c r="L28" i="2"/>
  <c r="N28" i="2"/>
  <c r="Q28" i="2"/>
  <c r="AM28" i="2"/>
  <c r="AN28" i="2"/>
  <c r="L29" i="2"/>
  <c r="N29" i="2" s="1"/>
  <c r="Q29" i="2" s="1"/>
  <c r="AM29" i="2"/>
  <c r="AN29" i="2"/>
  <c r="L30" i="2"/>
  <c r="N30" i="2"/>
  <c r="Q30" i="2" s="1"/>
  <c r="AM30" i="2"/>
  <c r="AN30" i="2"/>
  <c r="L31" i="2"/>
  <c r="N31" i="2"/>
  <c r="Q31" i="2"/>
  <c r="AM31" i="2"/>
  <c r="AN31" i="2"/>
  <c r="L32" i="2"/>
  <c r="N32" i="2"/>
  <c r="Q32" i="2" s="1"/>
  <c r="AM32" i="2"/>
  <c r="AN32" i="2"/>
  <c r="L33" i="2"/>
  <c r="N33" i="2"/>
  <c r="Q33" i="2"/>
  <c r="AM33" i="2"/>
  <c r="AN33" i="2"/>
  <c r="L34" i="2"/>
  <c r="N34" i="2"/>
  <c r="Q34" i="2" s="1"/>
  <c r="AM34" i="2"/>
  <c r="AN34" i="2"/>
  <c r="L35" i="2"/>
  <c r="N35" i="2"/>
  <c r="Q35" i="2"/>
  <c r="AM35" i="2"/>
  <c r="AN35" i="2"/>
  <c r="L36" i="2"/>
  <c r="N36" i="2" s="1"/>
  <c r="Q36" i="2" s="1"/>
  <c r="AM36" i="2"/>
  <c r="AN36" i="2"/>
  <c r="L37" i="2"/>
  <c r="N37" i="2"/>
  <c r="Q37" i="2" s="1"/>
  <c r="AM37" i="2"/>
  <c r="AN37" i="2" s="1"/>
  <c r="L38" i="2"/>
  <c r="N38" i="2"/>
  <c r="Q38" i="2"/>
  <c r="AM38" i="2"/>
  <c r="AN38" i="2"/>
  <c r="L9" i="1"/>
  <c r="N9" i="1" s="1"/>
  <c r="P9" i="1" s="1"/>
  <c r="Q9" i="1" s="1"/>
  <c r="AM9" i="1"/>
  <c r="AN9" i="1" s="1"/>
  <c r="N58" i="1" l="1"/>
  <c r="P58" i="1" s="1"/>
  <c r="Q58" i="1" s="1"/>
  <c r="AQ58" i="1" s="1"/>
  <c r="N52" i="1"/>
  <c r="P52" i="1" s="1"/>
  <c r="Q52" i="1" s="1"/>
  <c r="AQ52" i="1" s="1"/>
  <c r="N40" i="1"/>
  <c r="P40" i="1" s="1"/>
  <c r="Q40" i="1" s="1"/>
  <c r="AQ40" i="1" s="1"/>
  <c r="P19" i="1"/>
  <c r="Q19" i="1" s="1"/>
  <c r="AQ19" i="1" s="1"/>
  <c r="P18" i="1"/>
  <c r="P59" i="1"/>
  <c r="Q59" i="1" s="1"/>
  <c r="AQ59" i="1" s="1"/>
  <c r="P57" i="1"/>
  <c r="Q57" i="1" s="1"/>
  <c r="AQ57" i="1" s="1"/>
  <c r="P71" i="1"/>
  <c r="Q71" i="1" s="1"/>
  <c r="AQ71" i="1" s="1"/>
  <c r="P68" i="1"/>
  <c r="Q68" i="1" s="1"/>
  <c r="AQ68" i="1" s="1"/>
  <c r="P64" i="1"/>
  <c r="Q64" i="1" s="1"/>
  <c r="AQ64" i="1" s="1"/>
  <c r="P56" i="1"/>
  <c r="Q56" i="1" s="1"/>
  <c r="AQ56" i="1" s="1"/>
  <c r="P53" i="1"/>
  <c r="Q53" i="1" s="1"/>
  <c r="AQ53" i="1" s="1"/>
  <c r="P48" i="1"/>
  <c r="Q48" i="1" s="1"/>
  <c r="AQ48" i="1" s="1"/>
  <c r="P46" i="1"/>
  <c r="Q46" i="1" s="1"/>
  <c r="AQ46" i="1" s="1"/>
  <c r="P41" i="1"/>
  <c r="Q41" i="1" s="1"/>
  <c r="AQ41" i="1" s="1"/>
  <c r="P32" i="1"/>
  <c r="Q32" i="1" s="1"/>
  <c r="AQ32" i="1" s="1"/>
  <c r="P74" i="1"/>
  <c r="Q74" i="1" s="1"/>
  <c r="AQ74" i="1" s="1"/>
  <c r="P72" i="1"/>
  <c r="Q72" i="1" s="1"/>
  <c r="AQ72" i="1" s="1"/>
  <c r="P70" i="1"/>
  <c r="Q70" i="1" s="1"/>
  <c r="AQ70" i="1" s="1"/>
  <c r="P67" i="1"/>
  <c r="Q67" i="1" s="1"/>
  <c r="AQ67" i="1" s="1"/>
  <c r="P65" i="1"/>
  <c r="Q65" i="1" s="1"/>
  <c r="AQ65" i="1" s="1"/>
  <c r="P63" i="1"/>
  <c r="Q63" i="1" s="1"/>
  <c r="AQ63" i="1" s="1"/>
  <c r="P54" i="1"/>
  <c r="Q54" i="1" s="1"/>
  <c r="AQ54" i="1" s="1"/>
  <c r="P50" i="1"/>
  <c r="Q50" i="1" s="1"/>
  <c r="AQ50" i="1" s="1"/>
  <c r="P47" i="1"/>
  <c r="Q47" i="1" s="1"/>
  <c r="AQ47" i="1" s="1"/>
  <c r="P45" i="1"/>
  <c r="Q45" i="1" s="1"/>
  <c r="AQ45" i="1" s="1"/>
  <c r="P42" i="1"/>
  <c r="Q42" i="1" s="1"/>
  <c r="AQ42" i="1" s="1"/>
  <c r="P36" i="1"/>
  <c r="Q36" i="1" s="1"/>
  <c r="AQ36" i="1" s="1"/>
  <c r="P33" i="1"/>
  <c r="Q33" i="1" s="1"/>
  <c r="AQ33" i="1" s="1"/>
  <c r="P30" i="1"/>
  <c r="Q30" i="1" s="1"/>
  <c r="AQ30" i="1" s="1"/>
  <c r="P28" i="1"/>
  <c r="Q28" i="1" s="1"/>
  <c r="AQ28" i="1" s="1"/>
  <c r="P26" i="1"/>
  <c r="Q26" i="1" s="1"/>
  <c r="AQ26" i="1" s="1"/>
  <c r="P24" i="1"/>
  <c r="Q24" i="1" s="1"/>
  <c r="AQ24" i="1" s="1"/>
  <c r="Q16" i="1"/>
  <c r="AQ16" i="1" s="1"/>
  <c r="P61" i="1"/>
  <c r="Q61" i="1" s="1"/>
  <c r="AQ61" i="1" s="1"/>
  <c r="P55" i="1"/>
  <c r="Q55" i="1" s="1"/>
  <c r="AQ55" i="1" s="1"/>
  <c r="P51" i="1"/>
  <c r="Q51" i="1" s="1"/>
  <c r="AQ51" i="1" s="1"/>
  <c r="P43" i="1"/>
  <c r="Q43" i="1" s="1"/>
  <c r="AQ43" i="1" s="1"/>
  <c r="P39" i="1"/>
  <c r="Q39" i="1" s="1"/>
  <c r="AQ39" i="1" s="1"/>
  <c r="P34" i="1"/>
  <c r="Q34" i="1" s="1"/>
  <c r="AQ34" i="1" s="1"/>
  <c r="P29" i="1"/>
  <c r="Q29" i="1" s="1"/>
  <c r="AQ29" i="1" s="1"/>
  <c r="P22" i="1"/>
  <c r="Q22" i="1" s="1"/>
  <c r="AQ22" i="1" s="1"/>
  <c r="Q17" i="1"/>
  <c r="AQ17" i="1" s="1"/>
  <c r="P73" i="1"/>
  <c r="Q73" i="1" s="1"/>
  <c r="AQ73" i="1" s="1"/>
  <c r="P66" i="1"/>
  <c r="Q66" i="1" s="1"/>
  <c r="AQ66" i="1" s="1"/>
  <c r="P38" i="1"/>
  <c r="Q38" i="1" s="1"/>
  <c r="AQ38" i="1" s="1"/>
  <c r="P37" i="1"/>
  <c r="Q37" i="1" s="1"/>
  <c r="AQ37" i="1" s="1"/>
  <c r="P31" i="1"/>
  <c r="Q31" i="1" s="1"/>
  <c r="AQ31" i="1" s="1"/>
  <c r="P27" i="1"/>
  <c r="Q27" i="1" s="1"/>
  <c r="AQ27" i="1" s="1"/>
  <c r="P25" i="1"/>
  <c r="Q25" i="1" s="1"/>
  <c r="AQ25" i="1" s="1"/>
  <c r="P23" i="1"/>
  <c r="Q23" i="1" s="1"/>
  <c r="AQ23" i="1" s="1"/>
  <c r="Q20" i="1"/>
  <c r="AQ20" i="1" s="1"/>
  <c r="Q15" i="1"/>
  <c r="AQ15" i="1" s="1"/>
  <c r="Q14" i="1"/>
  <c r="AQ14" i="1" s="1"/>
  <c r="P12" i="1"/>
  <c r="Q12" i="1" s="1"/>
  <c r="AQ12" i="1" s="1"/>
  <c r="P69" i="1"/>
  <c r="Q69" i="1" s="1"/>
  <c r="AQ69" i="1" s="1"/>
  <c r="P62" i="1"/>
  <c r="Q62" i="1" s="1"/>
  <c r="AQ62" i="1" s="1"/>
  <c r="P60" i="1"/>
  <c r="Q60" i="1" s="1"/>
  <c r="AQ60" i="1" s="1"/>
  <c r="P49" i="1"/>
  <c r="Q49" i="1" s="1"/>
  <c r="AQ49" i="1" s="1"/>
  <c r="P44" i="1"/>
  <c r="Q44" i="1" s="1"/>
  <c r="AQ44" i="1" s="1"/>
  <c r="P35" i="1"/>
  <c r="Q35" i="1" s="1"/>
  <c r="AQ35" i="1" s="1"/>
  <c r="P21" i="1"/>
  <c r="Q21" i="1" s="1"/>
  <c r="AQ21" i="1" s="1"/>
  <c r="Q18" i="1"/>
  <c r="AQ18" i="1" s="1"/>
  <c r="AQ9" i="1"/>
</calcChain>
</file>

<file path=xl/sharedStrings.xml><?xml version="1.0" encoding="utf-8"?>
<sst xmlns="http://schemas.openxmlformats.org/spreadsheetml/2006/main" count="1617" uniqueCount="202">
  <si>
    <t>Nr</t>
  </si>
  <si>
    <t>Deelnemer</t>
  </si>
  <si>
    <t>cat</t>
  </si>
  <si>
    <t>Wegparcours</t>
  </si>
  <si>
    <t xml:space="preserve">Gereden </t>
  </si>
  <si>
    <t>Ideale</t>
  </si>
  <si>
    <t>Ver-</t>
  </si>
  <si>
    <t>Straf-</t>
  </si>
  <si>
    <t>Hindernis 1</t>
  </si>
  <si>
    <t>Hindernis 2</t>
  </si>
  <si>
    <t>Hindernis 3</t>
  </si>
  <si>
    <t>Hindernis 4</t>
  </si>
  <si>
    <t>Hindernis 5</t>
  </si>
  <si>
    <t>Vaardigheid</t>
  </si>
  <si>
    <t>Totaal</t>
  </si>
  <si>
    <t>Uit-</t>
  </si>
  <si>
    <t xml:space="preserve">tijd </t>
  </si>
  <si>
    <t>tijd</t>
  </si>
  <si>
    <t>schil</t>
  </si>
  <si>
    <t>punt</t>
  </si>
  <si>
    <t>Tijd-</t>
  </si>
  <si>
    <t>straf</t>
  </si>
  <si>
    <t>gere-</t>
  </si>
  <si>
    <t>toegestane</t>
  </si>
  <si>
    <t>ver-</t>
  </si>
  <si>
    <t>tijd-</t>
  </si>
  <si>
    <t>straf-</t>
  </si>
  <si>
    <t>slag</t>
  </si>
  <si>
    <t xml:space="preserve">  Start-</t>
  </si>
  <si>
    <t xml:space="preserve"> Finish-</t>
  </si>
  <si>
    <t>pun-</t>
  </si>
  <si>
    <t>den</t>
  </si>
  <si>
    <t>punten</t>
  </si>
  <si>
    <t>ten</t>
  </si>
  <si>
    <t xml:space="preserve"> </t>
  </si>
  <si>
    <t>Wout Christianen</t>
  </si>
  <si>
    <t>Adres</t>
  </si>
  <si>
    <t>Woonplaats</t>
  </si>
  <si>
    <t>Zanddreef 40</t>
  </si>
  <si>
    <t>Haansberg 60</t>
  </si>
  <si>
    <t>Bosdaldreef 4</t>
  </si>
  <si>
    <t>Zundertseweg 65 A</t>
  </si>
  <si>
    <t>Dongen</t>
  </si>
  <si>
    <t>Eindsestraat 69 A</t>
  </si>
  <si>
    <t>Breda</t>
  </si>
  <si>
    <t>Steenbroek 11</t>
  </si>
  <si>
    <t>Nispen</t>
  </si>
  <si>
    <t>Smidsakker 2</t>
  </si>
  <si>
    <t>Etten-Leur</t>
  </si>
  <si>
    <t>Zundert</t>
  </si>
  <si>
    <t>Heerdgang 24</t>
  </si>
  <si>
    <t>Reedonk 29</t>
  </si>
  <si>
    <t>Pleinstraat 12 A</t>
  </si>
  <si>
    <t>Wildert 21</t>
  </si>
  <si>
    <t>Hoge Vaartkant 161</t>
  </si>
  <si>
    <t>Sintelweg 5</t>
  </si>
  <si>
    <t>Eindsestraat 96</t>
  </si>
  <si>
    <t>Chaam</t>
  </si>
  <si>
    <t>Kloosterstraat 15 A</t>
  </si>
  <si>
    <t>Prinsenbeek</t>
  </si>
  <si>
    <t>Hilsebaan 288</t>
  </si>
  <si>
    <t>Rijsbergsebaan 9</t>
  </si>
  <si>
    <t>Klaaswaal</t>
  </si>
  <si>
    <t>OC dijkwz 26</t>
  </si>
  <si>
    <t>Wernhout</t>
  </si>
  <si>
    <t>Oudeheistraat 17</t>
  </si>
  <si>
    <t>Willemstad</t>
  </si>
  <si>
    <t>Ds Sanderslaan 7</t>
  </si>
  <si>
    <t>Oudelandsedijk 91</t>
  </si>
  <si>
    <t>Middelharnis</t>
  </si>
  <si>
    <t>Pieter Langendijkstraat 17</t>
  </si>
  <si>
    <t>Papendrecht</t>
  </si>
  <si>
    <t>Hindernis 6</t>
  </si>
  <si>
    <t xml:space="preserve">MENWEDSTRIJD </t>
  </si>
  <si>
    <t xml:space="preserve">MENWEDSTRIJD  </t>
  </si>
  <si>
    <t>Jacqueline Berg</t>
  </si>
  <si>
    <t>Sarah Nollen</t>
  </si>
  <si>
    <t>Theo van Gils</t>
  </si>
  <si>
    <t>Rien Lauwerijssen</t>
  </si>
  <si>
    <t>Jan Heijnen</t>
  </si>
  <si>
    <t>categorie</t>
  </si>
  <si>
    <t>DPO</t>
  </si>
  <si>
    <t>EPO</t>
  </si>
  <si>
    <t>EPA</t>
  </si>
  <si>
    <t>DPA</t>
  </si>
  <si>
    <t>Made</t>
  </si>
  <si>
    <t>Moerdijk</t>
  </si>
  <si>
    <t>Kelly Zuidema</t>
  </si>
  <si>
    <t xml:space="preserve">Veghel </t>
  </si>
  <si>
    <t>Deveny Wawrzyniak</t>
  </si>
  <si>
    <t>Gilze</t>
  </si>
  <si>
    <t>Umberto van Gool</t>
  </si>
  <si>
    <t>Dorst</t>
  </si>
  <si>
    <t>Crista Bosman-Speetjens</t>
  </si>
  <si>
    <t>Zoetermeer</t>
  </si>
  <si>
    <t>Jasper van de Garde</t>
  </si>
  <si>
    <t>Rijen</t>
  </si>
  <si>
    <t>Kees Rommens</t>
  </si>
  <si>
    <t>Bavel</t>
  </si>
  <si>
    <t>Piet van de Brand</t>
  </si>
  <si>
    <t>Gracejelaine den Ridder</t>
  </si>
  <si>
    <t>Frans Marijnissen</t>
  </si>
  <si>
    <t>Susanne Damen</t>
  </si>
  <si>
    <t>Oosterhout</t>
  </si>
  <si>
    <t>Jurjan Mies</t>
  </si>
  <si>
    <t>Jordy Reuvers</t>
  </si>
  <si>
    <t>Zevenbergen</t>
  </si>
  <si>
    <t>Rob Hermans</t>
  </si>
  <si>
    <t>Tilburg</t>
  </si>
  <si>
    <t>Peter de Koning</t>
  </si>
  <si>
    <t>Rijsbergen</t>
  </si>
  <si>
    <t>MPO</t>
  </si>
  <si>
    <t>Eric Verloo</t>
  </si>
  <si>
    <t>Poppel (BE)</t>
  </si>
  <si>
    <t>Manon de Cock</t>
  </si>
  <si>
    <t xml:space="preserve">Peggy Teunissen </t>
  </si>
  <si>
    <t>Achel (B)</t>
  </si>
  <si>
    <t>Johan Belien</t>
  </si>
  <si>
    <t>Hamont-Achel</t>
  </si>
  <si>
    <t>Jan van Riel</t>
  </si>
  <si>
    <t>Terheijden</t>
  </si>
  <si>
    <t>Piccart Kristof</t>
  </si>
  <si>
    <t>Tielt-Winge (BE)</t>
  </si>
  <si>
    <t>Jelle Leliveld</t>
  </si>
  <si>
    <t>Utrecht</t>
  </si>
  <si>
    <t>Rianne Oorts</t>
  </si>
  <si>
    <t>Viersel (BE)</t>
  </si>
  <si>
    <t>Jonas Corten</t>
  </si>
  <si>
    <t>Bekkevoort (BE)</t>
  </si>
  <si>
    <t>Henk Kieviet</t>
  </si>
  <si>
    <t>Stad ah haringvliet</t>
  </si>
  <si>
    <t>Piet Peepers</t>
  </si>
  <si>
    <t>Keldonk</t>
  </si>
  <si>
    <t>Bart Malisart</t>
  </si>
  <si>
    <t>Boechout</t>
  </si>
  <si>
    <t>Ronny Kanora</t>
  </si>
  <si>
    <t>Tielen (BE)</t>
  </si>
  <si>
    <t>Martinus van Wanrooij</t>
  </si>
  <si>
    <t>Cor v/d maagdenberg</t>
  </si>
  <si>
    <t>Sprundel</t>
  </si>
  <si>
    <t>Danny van de Barselaar</t>
  </si>
  <si>
    <t>Leidschendam</t>
  </si>
  <si>
    <t>Johan van Meer</t>
  </si>
  <si>
    <t>Johan van Hooydonk</t>
  </si>
  <si>
    <t>Jeffrie Scholte</t>
  </si>
  <si>
    <t>Peter van den Ouweland</t>
  </si>
  <si>
    <t>Laakdal</t>
  </si>
  <si>
    <t>Frank Konings</t>
  </si>
  <si>
    <t>Nieuwmoer (BE)</t>
  </si>
  <si>
    <t>Luc Jansen</t>
  </si>
  <si>
    <t>Baarle-Nassau</t>
  </si>
  <si>
    <t>Kees van de Veeken</t>
  </si>
  <si>
    <t>Tom Leys</t>
  </si>
  <si>
    <t>Lierop</t>
  </si>
  <si>
    <t>MPA</t>
  </si>
  <si>
    <t>Arno van de Brand</t>
  </si>
  <si>
    <t>Esmeralda Pagie</t>
  </si>
  <si>
    <t>Raamsdonksveer</t>
  </si>
  <si>
    <t>Marcel Marijnissen</t>
  </si>
  <si>
    <t>Frank Vissers</t>
  </si>
  <si>
    <t>Rucphen</t>
  </si>
  <si>
    <t>Bernie Damen</t>
  </si>
  <si>
    <t>Dennis Rijntjes</t>
  </si>
  <si>
    <t>Nuenen</t>
  </si>
  <si>
    <t>Perry Hendriks</t>
  </si>
  <si>
    <t>Gastel</t>
  </si>
  <si>
    <t>Hans Dogge</t>
  </si>
  <si>
    <t>Appie de Greef</t>
  </si>
  <si>
    <t>Marcel Coolen</t>
  </si>
  <si>
    <t>Co van Hoof</t>
  </si>
  <si>
    <t>Leende</t>
  </si>
  <si>
    <t>Nick van der Vloet</t>
  </si>
  <si>
    <t>Riel</t>
  </si>
  <si>
    <t>Bram Lemmens</t>
  </si>
  <si>
    <t>Charissa den Ridder</t>
  </si>
  <si>
    <t>Chantal van der Wijst</t>
  </si>
  <si>
    <t>Jan van Tien</t>
  </si>
  <si>
    <t>Irma Belien-Teunissen</t>
  </si>
  <si>
    <t>Patrick Deckers</t>
  </si>
  <si>
    <t>Eksel (B)</t>
  </si>
  <si>
    <t>Chayton Huskens</t>
  </si>
  <si>
    <t>Baexem</t>
  </si>
  <si>
    <t>Ad Voesenek</t>
  </si>
  <si>
    <t>Eric Eijpelaer</t>
  </si>
  <si>
    <t>Kees Thielen</t>
  </si>
  <si>
    <t>Loek van Delft</t>
  </si>
  <si>
    <t>Drunen</t>
  </si>
  <si>
    <t>Menteam Mulder</t>
  </si>
  <si>
    <t xml:space="preserve">Hamont </t>
  </si>
  <si>
    <t>Kenny Kanora</t>
  </si>
  <si>
    <t>Raymon Leliveld</t>
  </si>
  <si>
    <t>Ines van den Ouweland</t>
  </si>
  <si>
    <t>Lucien Nuyts</t>
  </si>
  <si>
    <t>Poederlee (BE)</t>
  </si>
  <si>
    <t>Eline Engelen</t>
  </si>
  <si>
    <t>Karel Geentjes</t>
  </si>
  <si>
    <t>Vlimmeren (BE)</t>
  </si>
  <si>
    <t>Bernd Wouters</t>
  </si>
  <si>
    <t>Berendrecht (BE)</t>
  </si>
  <si>
    <t>Frances Vissers</t>
  </si>
  <si>
    <t>Nick Weijntjes</t>
  </si>
  <si>
    <t>Wegtraject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</si>
</sst>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.0"/>
    <numFmt numFmtId="166" formatCode="###0.0"/>
    <numFmt numFmtId="169" formatCode="0.000"/>
  </numFmts>
  <fonts count="15" x14ac:knownFonts="1">
    <font>
      <sz val="12"/>
      <name val="Tms Rmn"/>
    </font>
    <font>
      <sz val="11"/>
      <color theme="1"/>
      <name val="Calibri"/>
      <family val="2"/>
      <scheme val="minor"/>
    </font>
    <font>
      <b/>
      <i/>
      <outline/>
      <shadow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2"/>
      <name val="Tms Rmn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2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/>
    <xf numFmtId="0" fontId="4" fillId="0" borderId="0" xfId="0" applyFont="1" applyBorder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21" fontId="7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21" fontId="6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/>
    <xf numFmtId="21" fontId="7" fillId="2" borderId="2" xfId="0" applyNumberFormat="1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165" fontId="7" fillId="2" borderId="3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/>
    </xf>
    <xf numFmtId="3" fontId="7" fillId="2" borderId="1" xfId="0" applyNumberFormat="1" applyFont="1" applyFill="1" applyBorder="1" applyAlignment="1" applyProtection="1">
      <alignment horizontal="center"/>
    </xf>
    <xf numFmtId="3" fontId="7" fillId="2" borderId="1" xfId="0" applyNumberFormat="1" applyFont="1" applyFill="1" applyBorder="1"/>
    <xf numFmtId="3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/>
    <xf numFmtId="166" fontId="6" fillId="0" borderId="4" xfId="0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2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21" fontId="7" fillId="0" borderId="4" xfId="0" applyNumberFormat="1" applyFont="1" applyFill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3" fontId="7" fillId="0" borderId="5" xfId="0" applyNumberFormat="1" applyFont="1" applyFill="1" applyBorder="1" applyAlignment="1">
      <alignment horizontal="center"/>
    </xf>
    <xf numFmtId="21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21" fontId="7" fillId="0" borderId="6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3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6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21" fontId="4" fillId="0" borderId="0" xfId="0" applyNumberFormat="1" applyFont="1" applyBorder="1"/>
    <xf numFmtId="21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5" fontId="4" fillId="0" borderId="0" xfId="0" applyNumberFormat="1" applyFont="1" applyBorder="1"/>
    <xf numFmtId="3" fontId="4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165" fontId="4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Border="1" applyAlignment="1">
      <alignment horizontal="center"/>
    </xf>
    <xf numFmtId="21" fontId="4" fillId="0" borderId="0" xfId="0" applyNumberFormat="1" applyFont="1"/>
    <xf numFmtId="0" fontId="4" fillId="0" borderId="0" xfId="0" applyFont="1" applyFill="1"/>
    <xf numFmtId="1" fontId="4" fillId="0" borderId="0" xfId="0" applyNumberFormat="1" applyFont="1" applyFill="1" applyAlignment="1">
      <alignment horizontal="center"/>
    </xf>
    <xf numFmtId="21" fontId="4" fillId="0" borderId="0" xfId="0" applyNumberFormat="1" applyFont="1" applyFill="1" applyBorder="1"/>
    <xf numFmtId="164" fontId="4" fillId="0" borderId="0" xfId="0" applyNumberFormat="1" applyFont="1" applyFill="1" applyBorder="1"/>
    <xf numFmtId="21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3" fontId="4" fillId="0" borderId="0" xfId="0" applyNumberFormat="1" applyFont="1" applyFill="1" applyBorder="1"/>
    <xf numFmtId="165" fontId="4" fillId="0" borderId="0" xfId="0" applyNumberFormat="1" applyFont="1" applyFill="1" applyBorder="1" applyAlignment="1"/>
    <xf numFmtId="0" fontId="4" fillId="0" borderId="0" xfId="0" applyFont="1" applyFill="1" applyBorder="1"/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4" fillId="0" borderId="0" xfId="0" applyNumberFormat="1" applyFont="1" applyFill="1"/>
    <xf numFmtId="21" fontId="4" fillId="0" borderId="0" xfId="0" applyNumberFormat="1" applyFont="1" applyFill="1"/>
    <xf numFmtId="3" fontId="4" fillId="0" borderId="0" xfId="0" applyNumberFormat="1" applyFont="1" applyFill="1"/>
    <xf numFmtId="16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right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164" fontId="7" fillId="0" borderId="7" xfId="0" applyNumberFormat="1" applyFont="1" applyFill="1" applyBorder="1"/>
    <xf numFmtId="21" fontId="7" fillId="0" borderId="7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center"/>
    </xf>
    <xf numFmtId="3" fontId="7" fillId="0" borderId="7" xfId="0" applyNumberFormat="1" applyFont="1" applyFill="1" applyBorder="1" applyAlignment="1">
      <alignment horizontal="center"/>
    </xf>
    <xf numFmtId="166" fontId="6" fillId="0" borderId="7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166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/>
    <xf numFmtId="1" fontId="8" fillId="0" borderId="0" xfId="0" applyNumberFormat="1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21" fontId="8" fillId="0" borderId="0" xfId="0" applyNumberFormat="1" applyFont="1" applyFill="1" applyBorder="1"/>
    <xf numFmtId="164" fontId="8" fillId="0" borderId="0" xfId="0" applyNumberFormat="1" applyFont="1" applyFill="1" applyBorder="1"/>
    <xf numFmtId="21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/>
    <xf numFmtId="165" fontId="9" fillId="0" borderId="0" xfId="0" applyNumberFormat="1" applyFont="1" applyFill="1" applyBorder="1"/>
    <xf numFmtId="1" fontId="11" fillId="0" borderId="0" xfId="2" applyNumberFormat="1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0" borderId="0" xfId="2" applyFont="1" applyFill="1" applyBorder="1"/>
    <xf numFmtId="1" fontId="5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2" fontId="4" fillId="0" borderId="0" xfId="0" applyNumberFormat="1" applyFont="1"/>
    <xf numFmtId="2" fontId="7" fillId="2" borderId="1" xfId="0" applyNumberFormat="1" applyFont="1" applyFill="1" applyBorder="1" applyAlignment="1" applyProtection="1">
      <alignment horizontal="right"/>
    </xf>
    <xf numFmtId="2" fontId="7" fillId="0" borderId="4" xfId="0" applyNumberFormat="1" applyFont="1" applyFill="1" applyBorder="1" applyAlignment="1" applyProtection="1">
      <alignment horizontal="center"/>
    </xf>
    <xf numFmtId="2" fontId="7" fillId="0" borderId="5" xfId="0" applyNumberFormat="1" applyFont="1" applyFill="1" applyBorder="1" applyAlignment="1" applyProtection="1">
      <alignment horizontal="center"/>
    </xf>
    <xf numFmtId="2" fontId="7" fillId="0" borderId="6" xfId="0" applyNumberFormat="1" applyFont="1" applyFill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/>
    <xf numFmtId="2" fontId="4" fillId="0" borderId="0" xfId="0" applyNumberFormat="1" applyFont="1" applyFill="1"/>
    <xf numFmtId="2" fontId="7" fillId="2" borderId="1" xfId="0" applyNumberFormat="1" applyFont="1" applyFill="1" applyBorder="1" applyAlignment="1" applyProtection="1">
      <alignment horizontal="center"/>
    </xf>
    <xf numFmtId="2" fontId="6" fillId="2" borderId="2" xfId="0" applyNumberFormat="1" applyFont="1" applyFill="1" applyBorder="1" applyAlignment="1">
      <alignment horizontal="left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2" fontId="4" fillId="0" borderId="0" xfId="0" applyNumberFormat="1" applyFont="1" applyBorder="1"/>
    <xf numFmtId="0" fontId="12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center"/>
    </xf>
    <xf numFmtId="164" fontId="5" fillId="0" borderId="0" xfId="0" applyNumberFormat="1" applyFont="1"/>
    <xf numFmtId="165" fontId="5" fillId="0" borderId="0" xfId="0" applyNumberFormat="1" applyFont="1" applyFill="1" applyBorder="1"/>
    <xf numFmtId="2" fontId="5" fillId="0" borderId="0" xfId="0" applyNumberFormat="1" applyFont="1" applyFill="1"/>
    <xf numFmtId="165" fontId="5" fillId="0" borderId="0" xfId="0" applyNumberFormat="1" applyFont="1" applyFill="1" applyBorder="1" applyAlignment="1"/>
    <xf numFmtId="0" fontId="5" fillId="0" borderId="0" xfId="0" applyFont="1" applyFill="1" applyBorder="1"/>
    <xf numFmtId="1" fontId="12" fillId="0" borderId="0" xfId="2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165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164" fontId="12" fillId="0" borderId="0" xfId="0" applyNumberFormat="1" applyFont="1" applyFill="1" applyBorder="1"/>
    <xf numFmtId="165" fontId="12" fillId="0" borderId="0" xfId="0" applyNumberFormat="1" applyFont="1" applyFill="1" applyBorder="1"/>
    <xf numFmtId="0" fontId="12" fillId="0" borderId="0" xfId="0" applyFont="1" applyFill="1"/>
    <xf numFmtId="2" fontId="12" fillId="0" borderId="0" xfId="0" applyNumberFormat="1" applyFont="1" applyFill="1"/>
    <xf numFmtId="165" fontId="12" fillId="0" borderId="0" xfId="0" applyNumberFormat="1" applyFont="1" applyFill="1" applyBorder="1" applyAlignment="1"/>
    <xf numFmtId="0" fontId="12" fillId="0" borderId="0" xfId="0" applyFont="1" applyFill="1" applyBorder="1"/>
    <xf numFmtId="166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/>
    <xf numFmtId="1" fontId="12" fillId="0" borderId="0" xfId="0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13" fillId="0" borderId="0" xfId="2" applyFont="1" applyFill="1" applyBorder="1" applyAlignment="1">
      <alignment horizontal="left"/>
    </xf>
    <xf numFmtId="1" fontId="13" fillId="0" borderId="0" xfId="2" applyNumberFormat="1" applyFont="1" applyFill="1" applyBorder="1" applyAlignment="1">
      <alignment horizontal="center"/>
    </xf>
    <xf numFmtId="0" fontId="13" fillId="0" borderId="0" xfId="0" applyFont="1" applyBorder="1"/>
    <xf numFmtId="164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/>
    <xf numFmtId="2" fontId="13" fillId="0" borderId="0" xfId="0" applyNumberFormat="1" applyFont="1" applyFill="1"/>
    <xf numFmtId="165" fontId="13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164" fontId="13" fillId="0" borderId="0" xfId="0" applyNumberFormat="1" applyFont="1"/>
    <xf numFmtId="166" fontId="13" fillId="0" borderId="0" xfId="0" applyNumberFormat="1" applyFont="1" applyAlignment="1">
      <alignment horizontal="center"/>
    </xf>
    <xf numFmtId="0" fontId="12" fillId="0" borderId="0" xfId="2" applyFont="1" applyFill="1" applyBorder="1"/>
    <xf numFmtId="165" fontId="6" fillId="2" borderId="2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21" fontId="5" fillId="0" borderId="0" xfId="0" applyNumberFormat="1" applyFont="1" applyBorder="1" applyAlignment="1">
      <alignment horizontal="center"/>
    </xf>
    <xf numFmtId="21" fontId="5" fillId="0" borderId="0" xfId="0" applyNumberFormat="1" applyFont="1" applyFill="1" applyBorder="1" applyAlignment="1">
      <alignment horizontal="center"/>
    </xf>
    <xf numFmtId="21" fontId="5" fillId="0" borderId="0" xfId="0" applyNumberFormat="1" applyFont="1" applyFill="1" applyBorder="1"/>
    <xf numFmtId="3" fontId="5" fillId="0" borderId="0" xfId="0" applyNumberFormat="1" applyFont="1" applyFill="1" applyBorder="1"/>
    <xf numFmtId="21" fontId="13" fillId="0" borderId="0" xfId="0" applyNumberFormat="1" applyFont="1" applyBorder="1" applyAlignment="1">
      <alignment horizontal="center"/>
    </xf>
    <xf numFmtId="21" fontId="13" fillId="0" borderId="0" xfId="0" applyNumberFormat="1" applyFont="1" applyFill="1" applyBorder="1" applyAlignment="1">
      <alignment horizontal="center"/>
    </xf>
    <xf numFmtId="21" fontId="13" fillId="0" borderId="0" xfId="0" applyNumberFormat="1" applyFont="1" applyFill="1" applyBorder="1"/>
    <xf numFmtId="3" fontId="13" fillId="0" borderId="0" xfId="0" applyNumberFormat="1" applyFont="1" applyFill="1" applyBorder="1"/>
    <xf numFmtId="169" fontId="5" fillId="0" borderId="0" xfId="0" applyNumberFormat="1" applyFont="1" applyAlignment="1">
      <alignment horizontal="center"/>
    </xf>
    <xf numFmtId="169" fontId="6" fillId="0" borderId="4" xfId="0" applyNumberFormat="1" applyFont="1" applyFill="1" applyBorder="1" applyAlignment="1">
      <alignment horizontal="center"/>
    </xf>
    <xf numFmtId="169" fontId="6" fillId="0" borderId="5" xfId="0" applyNumberFormat="1" applyFont="1" applyFill="1" applyBorder="1" applyAlignment="1">
      <alignment horizontal="center"/>
    </xf>
    <xf numFmtId="169" fontId="6" fillId="0" borderId="6" xfId="0" applyNumberFormat="1" applyFont="1" applyFill="1" applyBorder="1" applyAlignment="1">
      <alignment horizontal="center"/>
    </xf>
    <xf numFmtId="169" fontId="5" fillId="0" borderId="0" xfId="0" applyNumberFormat="1" applyFont="1" applyBorder="1" applyAlignment="1">
      <alignment horizontal="center"/>
    </xf>
    <xf numFmtId="169" fontId="13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169" fontId="0" fillId="0" borderId="0" xfId="0" applyNumberFormat="1"/>
    <xf numFmtId="169" fontId="5" fillId="0" borderId="0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0" xfId="2" applyFont="1" applyFill="1" applyBorder="1" applyAlignment="1">
      <alignment horizontal="left"/>
    </xf>
    <xf numFmtId="1" fontId="14" fillId="0" borderId="0" xfId="2" applyNumberFormat="1" applyFont="1" applyFill="1" applyBorder="1" applyAlignment="1">
      <alignment horizontal="center"/>
    </xf>
    <xf numFmtId="0" fontId="14" fillId="0" borderId="0" xfId="0" applyFont="1" applyFill="1" applyBorder="1"/>
    <xf numFmtId="165" fontId="14" fillId="0" borderId="0" xfId="0" applyNumberFormat="1" applyFont="1" applyFill="1" applyBorder="1"/>
    <xf numFmtId="0" fontId="14" fillId="0" borderId="0" xfId="0" applyFont="1" applyFill="1"/>
    <xf numFmtId="2" fontId="14" fillId="0" borderId="0" xfId="0" applyNumberFormat="1" applyFont="1" applyFill="1"/>
    <xf numFmtId="165" fontId="14" fillId="0" borderId="0" xfId="0" applyNumberFormat="1" applyFont="1" applyFill="1" applyBorder="1" applyAlignment="1"/>
    <xf numFmtId="0" fontId="14" fillId="0" borderId="0" xfId="0" applyFont="1" applyBorder="1"/>
    <xf numFmtId="169" fontId="12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/>
    <xf numFmtId="3" fontId="14" fillId="0" borderId="0" xfId="0" applyNumberFormat="1" applyFont="1" applyFill="1" applyBorder="1"/>
    <xf numFmtId="169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</cellXfs>
  <cellStyles count="3">
    <cellStyle name="Standaard" xfId="0" builtinId="0"/>
    <cellStyle name="Standaard 2" xfId="2"/>
    <cellStyle name="Standaard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8"/>
  <sheetViews>
    <sheetView zoomScaleNormal="100" workbookViewId="0">
      <pane xSplit="4" ySplit="10" topLeftCell="E11" activePane="bottomRight" state="frozen"/>
      <selection pane="topRight" activeCell="F1" sqref="F1"/>
      <selection pane="bottomLeft" activeCell="A12" sqref="A12"/>
      <selection pane="bottomRight" activeCell="C91" sqref="C91"/>
    </sheetView>
  </sheetViews>
  <sheetFormatPr defaultRowHeight="12.75" x14ac:dyDescent="0.2"/>
  <cols>
    <col min="1" max="1" width="3" style="3" customWidth="1"/>
    <col min="2" max="2" width="1.125" style="3" customWidth="1"/>
    <col min="3" max="3" width="26.5" style="3" bestFit="1" customWidth="1"/>
    <col min="4" max="4" width="22.75" style="3" hidden="1" customWidth="1"/>
    <col min="5" max="5" width="3.25" style="3" customWidth="1"/>
    <col min="6" max="6" width="4.125" style="63" customWidth="1"/>
    <col min="7" max="7" width="1.125" style="3" customWidth="1"/>
    <col min="8" max="8" width="7.625" style="4" customWidth="1"/>
    <col min="9" max="9" width="1.125" style="5" customWidth="1"/>
    <col min="10" max="10" width="7.625" style="58" customWidth="1"/>
    <col min="11" max="11" width="1.125" style="5" customWidth="1"/>
    <col min="12" max="14" width="7.875" style="4" customWidth="1"/>
    <col min="15" max="15" width="1.125" style="5" customWidth="1"/>
    <col min="16" max="16" width="7.25" style="6" customWidth="1"/>
    <col min="17" max="17" width="6.625" style="6" bestFit="1" customWidth="1"/>
    <col min="18" max="18" width="1.125" style="3" customWidth="1"/>
    <col min="19" max="19" width="5.75" style="128" bestFit="1" customWidth="1"/>
    <col min="20" max="20" width="4.875" style="3" customWidth="1"/>
    <col min="21" max="21" width="1.125" style="3" customWidth="1"/>
    <col min="22" max="22" width="5.75" style="128" bestFit="1" customWidth="1"/>
    <col min="23" max="23" width="4.875" style="3" customWidth="1"/>
    <col min="24" max="24" width="1.125" style="3" customWidth="1"/>
    <col min="25" max="25" width="4.875" style="128" customWidth="1"/>
    <col min="26" max="26" width="4.625" style="3" customWidth="1"/>
    <col min="27" max="27" width="1.125" style="3" customWidth="1"/>
    <col min="28" max="28" width="4.875" style="128" customWidth="1"/>
    <col min="29" max="29" width="4.875" style="3" customWidth="1"/>
    <col min="30" max="30" width="1.125" style="3" customWidth="1"/>
    <col min="31" max="31" width="4.875" style="128" customWidth="1"/>
    <col min="32" max="32" width="4.875" style="3" customWidth="1"/>
    <col min="33" max="33" width="1.125" style="3" hidden="1" customWidth="1"/>
    <col min="34" max="34" width="4.875" style="7" hidden="1" customWidth="1"/>
    <col min="35" max="35" width="4.875" style="3" hidden="1" customWidth="1"/>
    <col min="36" max="36" width="1.125" style="3" customWidth="1"/>
    <col min="37" max="37" width="6.5" style="128" customWidth="1"/>
    <col min="38" max="38" width="9.375" style="8" customWidth="1"/>
    <col min="39" max="39" width="7.875" style="8" customWidth="1"/>
    <col min="40" max="40" width="5.875" style="9" customWidth="1"/>
    <col min="41" max="41" width="4.875" style="3" customWidth="1"/>
    <col min="42" max="42" width="1.125" style="3" customWidth="1"/>
    <col min="43" max="43" width="9.375" style="10" bestFit="1" customWidth="1"/>
    <col min="44" max="44" width="1.125" style="10" customWidth="1"/>
    <col min="45" max="45" width="4.875" style="11" customWidth="1"/>
    <col min="46" max="16384" width="9" style="3"/>
  </cols>
  <sheetData>
    <row r="1" spans="1:46" ht="18.75" x14ac:dyDescent="0.3">
      <c r="A1" s="1" t="s">
        <v>74</v>
      </c>
      <c r="B1" s="2"/>
    </row>
    <row r="4" spans="1:46" ht="15.75" customHeight="1" x14ac:dyDescent="0.2">
      <c r="A4" s="13" t="s">
        <v>0</v>
      </c>
      <c r="B4" s="13"/>
      <c r="C4" s="12" t="s">
        <v>1</v>
      </c>
      <c r="D4" s="12"/>
      <c r="E4" s="127" t="s">
        <v>80</v>
      </c>
      <c r="F4" s="127"/>
      <c r="G4" s="14"/>
      <c r="H4" s="15"/>
      <c r="I4" s="17" t="s">
        <v>3</v>
      </c>
      <c r="J4" s="17"/>
      <c r="K4" s="18"/>
      <c r="L4" s="19" t="s">
        <v>4</v>
      </c>
      <c r="M4" s="19" t="s">
        <v>5</v>
      </c>
      <c r="N4" s="19" t="s">
        <v>6</v>
      </c>
      <c r="O4" s="16"/>
      <c r="P4" s="20" t="s">
        <v>7</v>
      </c>
      <c r="Q4" s="21"/>
      <c r="R4" s="13"/>
      <c r="S4" s="129"/>
      <c r="T4" s="23" t="s">
        <v>8</v>
      </c>
      <c r="U4" s="24"/>
      <c r="V4" s="136"/>
      <c r="W4" s="23" t="s">
        <v>9</v>
      </c>
      <c r="X4" s="13"/>
      <c r="Y4" s="136"/>
      <c r="Z4" s="23" t="s">
        <v>10</v>
      </c>
      <c r="AA4" s="13"/>
      <c r="AB4" s="136"/>
      <c r="AC4" s="23" t="s">
        <v>11</v>
      </c>
      <c r="AD4" s="13"/>
      <c r="AE4" s="136"/>
      <c r="AF4" s="23" t="s">
        <v>12</v>
      </c>
      <c r="AG4" s="94"/>
      <c r="AH4" s="25"/>
      <c r="AI4" s="23" t="s">
        <v>72</v>
      </c>
      <c r="AJ4" s="13"/>
      <c r="AK4" s="137" t="s">
        <v>13</v>
      </c>
      <c r="AL4" s="27"/>
      <c r="AM4" s="17" t="s">
        <v>13</v>
      </c>
      <c r="AN4" s="17"/>
      <c r="AO4" s="28"/>
      <c r="AP4" s="13"/>
      <c r="AQ4" s="29" t="s">
        <v>14</v>
      </c>
      <c r="AR4" s="30"/>
      <c r="AS4" s="31" t="s">
        <v>15</v>
      </c>
    </row>
    <row r="5" spans="1:46" x14ac:dyDescent="0.2">
      <c r="A5" s="13"/>
      <c r="B5" s="13"/>
      <c r="C5" s="13"/>
      <c r="D5" s="13"/>
      <c r="E5" s="13"/>
      <c r="F5" s="14"/>
      <c r="G5" s="13"/>
      <c r="H5" s="32"/>
      <c r="I5" s="33"/>
      <c r="J5" s="32"/>
      <c r="K5" s="33"/>
      <c r="L5" s="32" t="s">
        <v>16</v>
      </c>
      <c r="M5" s="32" t="s">
        <v>17</v>
      </c>
      <c r="N5" s="32" t="s">
        <v>18</v>
      </c>
      <c r="O5" s="34"/>
      <c r="P5" s="35" t="s">
        <v>19</v>
      </c>
      <c r="Q5" s="36" t="s">
        <v>20</v>
      </c>
      <c r="R5" s="13"/>
      <c r="S5" s="130" t="s">
        <v>17</v>
      </c>
      <c r="T5" s="38" t="s">
        <v>21</v>
      </c>
      <c r="U5" s="24"/>
      <c r="V5" s="130" t="s">
        <v>17</v>
      </c>
      <c r="W5" s="38" t="s">
        <v>21</v>
      </c>
      <c r="X5" s="13"/>
      <c r="Y5" s="130" t="s">
        <v>17</v>
      </c>
      <c r="Z5" s="38" t="s">
        <v>21</v>
      </c>
      <c r="AA5" s="13"/>
      <c r="AB5" s="130" t="s">
        <v>17</v>
      </c>
      <c r="AC5" s="38" t="s">
        <v>21</v>
      </c>
      <c r="AD5" s="13"/>
      <c r="AE5" s="130" t="s">
        <v>17</v>
      </c>
      <c r="AF5" s="38" t="s">
        <v>21</v>
      </c>
      <c r="AG5" s="24"/>
      <c r="AH5" s="37" t="s">
        <v>17</v>
      </c>
      <c r="AI5" s="38" t="s">
        <v>21</v>
      </c>
      <c r="AJ5" s="13"/>
      <c r="AK5" s="138" t="s">
        <v>22</v>
      </c>
      <c r="AL5" s="40" t="s">
        <v>23</v>
      </c>
      <c r="AM5" s="40" t="s">
        <v>24</v>
      </c>
      <c r="AN5" s="41" t="s">
        <v>25</v>
      </c>
      <c r="AO5" s="38" t="s">
        <v>26</v>
      </c>
      <c r="AP5" s="13"/>
      <c r="AQ5" s="42" t="s">
        <v>26</v>
      </c>
      <c r="AR5" s="30"/>
      <c r="AS5" s="43" t="s">
        <v>27</v>
      </c>
    </row>
    <row r="6" spans="1:46" x14ac:dyDescent="0.2">
      <c r="A6" s="13"/>
      <c r="B6" s="13"/>
      <c r="C6" s="13"/>
      <c r="D6" s="13"/>
      <c r="E6" s="13"/>
      <c r="F6" s="14"/>
      <c r="G6" s="13"/>
      <c r="H6" s="41" t="s">
        <v>28</v>
      </c>
      <c r="I6" s="33"/>
      <c r="J6" s="41" t="s">
        <v>29</v>
      </c>
      <c r="K6" s="33"/>
      <c r="L6" s="32"/>
      <c r="M6" s="32"/>
      <c r="N6" s="32"/>
      <c r="O6" s="34"/>
      <c r="P6" s="35"/>
      <c r="Q6" s="44" t="s">
        <v>26</v>
      </c>
      <c r="R6" s="13"/>
      <c r="S6" s="131"/>
      <c r="T6" s="46" t="s">
        <v>30</v>
      </c>
      <c r="U6" s="24"/>
      <c r="V6" s="131"/>
      <c r="W6" s="46" t="s">
        <v>30</v>
      </c>
      <c r="X6" s="13"/>
      <c r="Y6" s="131"/>
      <c r="Z6" s="46" t="s">
        <v>30</v>
      </c>
      <c r="AA6" s="13"/>
      <c r="AB6" s="131"/>
      <c r="AC6" s="46" t="s">
        <v>30</v>
      </c>
      <c r="AD6" s="13"/>
      <c r="AE6" s="131"/>
      <c r="AF6" s="46" t="s">
        <v>30</v>
      </c>
      <c r="AG6" s="24"/>
      <c r="AH6" s="45"/>
      <c r="AI6" s="46" t="s">
        <v>30</v>
      </c>
      <c r="AJ6" s="13"/>
      <c r="AK6" s="139" t="s">
        <v>31</v>
      </c>
      <c r="AL6" s="40" t="s">
        <v>17</v>
      </c>
      <c r="AM6" s="40" t="s">
        <v>18</v>
      </c>
      <c r="AN6" s="48" t="s">
        <v>26</v>
      </c>
      <c r="AO6" s="49" t="s">
        <v>30</v>
      </c>
      <c r="AP6" s="13"/>
      <c r="AQ6" s="42" t="s">
        <v>32</v>
      </c>
      <c r="AR6" s="30"/>
      <c r="AS6" s="43"/>
    </row>
    <row r="7" spans="1:46" x14ac:dyDescent="0.2">
      <c r="A7" s="13"/>
      <c r="B7" s="13"/>
      <c r="C7" s="13"/>
      <c r="D7" s="13"/>
      <c r="E7" s="13"/>
      <c r="F7" s="14"/>
      <c r="G7" s="13"/>
      <c r="H7" s="50" t="s">
        <v>17</v>
      </c>
      <c r="I7" s="33"/>
      <c r="J7" s="50" t="s">
        <v>17</v>
      </c>
      <c r="K7" s="33"/>
      <c r="L7" s="32"/>
      <c r="M7" s="32"/>
      <c r="N7" s="32"/>
      <c r="O7" s="34"/>
      <c r="P7" s="35"/>
      <c r="Q7" s="51" t="s">
        <v>32</v>
      </c>
      <c r="R7" s="13"/>
      <c r="S7" s="132"/>
      <c r="T7" s="53" t="s">
        <v>33</v>
      </c>
      <c r="U7" s="24"/>
      <c r="V7" s="132"/>
      <c r="W7" s="53" t="s">
        <v>33</v>
      </c>
      <c r="X7" s="13"/>
      <c r="Y7" s="132"/>
      <c r="Z7" s="53" t="s">
        <v>33</v>
      </c>
      <c r="AA7" s="13"/>
      <c r="AB7" s="132"/>
      <c r="AC7" s="53" t="s">
        <v>33</v>
      </c>
      <c r="AD7" s="13"/>
      <c r="AE7" s="132"/>
      <c r="AF7" s="53" t="s">
        <v>33</v>
      </c>
      <c r="AG7" s="24"/>
      <c r="AH7" s="52"/>
      <c r="AI7" s="53" t="s">
        <v>33</v>
      </c>
      <c r="AJ7" s="13"/>
      <c r="AK7" s="140" t="s">
        <v>17</v>
      </c>
      <c r="AL7" s="40"/>
      <c r="AM7" s="40"/>
      <c r="AN7" s="50" t="s">
        <v>32</v>
      </c>
      <c r="AO7" s="55" t="s">
        <v>33</v>
      </c>
      <c r="AP7" s="13"/>
      <c r="AQ7" s="56"/>
      <c r="AR7" s="30"/>
      <c r="AS7" s="57"/>
    </row>
    <row r="8" spans="1:46" x14ac:dyDescent="0.2">
      <c r="L8" s="58" t="s">
        <v>34</v>
      </c>
      <c r="M8" s="58"/>
      <c r="N8" s="58"/>
      <c r="O8" s="59"/>
      <c r="P8" s="60"/>
      <c r="Q8" s="60"/>
      <c r="S8" s="133"/>
      <c r="T8" s="62"/>
      <c r="U8" s="62"/>
      <c r="V8" s="133"/>
      <c r="W8" s="62"/>
      <c r="Y8" s="133"/>
      <c r="Z8" s="62"/>
      <c r="AB8" s="133"/>
      <c r="AC8" s="62"/>
      <c r="AE8" s="133"/>
      <c r="AF8" s="62"/>
      <c r="AG8" s="62"/>
      <c r="AH8" s="61"/>
      <c r="AI8" s="62"/>
    </row>
    <row r="9" spans="1:46" s="9" customFormat="1" hidden="1" x14ac:dyDescent="0.2">
      <c r="A9" s="9">
        <v>6</v>
      </c>
      <c r="C9" s="9" t="s">
        <v>35</v>
      </c>
      <c r="F9" s="73">
        <v>1</v>
      </c>
      <c r="H9" s="65">
        <v>0.3888888888888889</v>
      </c>
      <c r="I9" s="67"/>
      <c r="J9" s="66">
        <v>0.45833333333333331</v>
      </c>
      <c r="K9" s="67"/>
      <c r="L9" s="65">
        <f>J9-H9</f>
        <v>6.944444444444442E-2</v>
      </c>
      <c r="M9" s="66">
        <v>6.8611111111111109E-2</v>
      </c>
      <c r="N9" s="65">
        <f>ABS(L9-M9)</f>
        <v>8.3333333333331094E-4</v>
      </c>
      <c r="O9" s="67"/>
      <c r="P9" s="68">
        <f>(N9*24*60*60-60)*0.2</f>
        <v>2.3999999999996136</v>
      </c>
      <c r="Q9" s="68">
        <f>IF((P9&lt;0),0,P9)</f>
        <v>2.3999999999996136</v>
      </c>
      <c r="S9" s="134"/>
      <c r="T9" s="70"/>
      <c r="V9" s="134"/>
      <c r="W9" s="70"/>
      <c r="Y9" s="134"/>
      <c r="Z9" s="70"/>
      <c r="AB9" s="134"/>
      <c r="AC9" s="70"/>
      <c r="AE9" s="134"/>
      <c r="AF9" s="70"/>
      <c r="AG9" s="70"/>
      <c r="AH9" s="69"/>
      <c r="AI9" s="70"/>
      <c r="AK9" s="141"/>
      <c r="AL9" s="8">
        <v>140</v>
      </c>
      <c r="AM9" s="8">
        <f>AK9-AL9</f>
        <v>-140</v>
      </c>
      <c r="AN9" s="71">
        <f>IF(AM9&lt;0,0.2*AK9,0.2*AL9+0.5*AM9)</f>
        <v>0</v>
      </c>
      <c r="AO9" s="9">
        <v>100</v>
      </c>
      <c r="AQ9" s="64">
        <f>Q9+(S9*0.2+T9)+(V9*0.2+W9)+(Y9*0.2+Z9)+(AB9*0.2+AC9)+(AE9*0.2+AF9)+AN9+AO9</f>
        <v>102.39999999999961</v>
      </c>
      <c r="AR9" s="64"/>
      <c r="AS9" s="72">
        <v>1</v>
      </c>
    </row>
    <row r="10" spans="1:46" s="9" customFormat="1" x14ac:dyDescent="0.2">
      <c r="F10" s="73"/>
      <c r="H10" s="65"/>
      <c r="I10" s="67"/>
      <c r="J10" s="66"/>
      <c r="K10" s="67"/>
      <c r="L10" s="65"/>
      <c r="M10" s="66"/>
      <c r="N10" s="65"/>
      <c r="O10" s="67"/>
      <c r="P10" s="68"/>
      <c r="Q10" s="68"/>
      <c r="S10" s="134"/>
      <c r="T10" s="70"/>
      <c r="V10" s="134"/>
      <c r="W10" s="70"/>
      <c r="Y10" s="134"/>
      <c r="Z10" s="70"/>
      <c r="AB10" s="134"/>
      <c r="AC10" s="70"/>
      <c r="AE10" s="134"/>
      <c r="AF10" s="70"/>
      <c r="AG10" s="70"/>
      <c r="AH10" s="69"/>
      <c r="AI10" s="70"/>
      <c r="AK10" s="141"/>
      <c r="AL10" s="8"/>
      <c r="AM10" s="8"/>
      <c r="AN10" s="71"/>
      <c r="AQ10" s="64"/>
      <c r="AR10" s="64"/>
      <c r="AS10" s="72"/>
    </row>
    <row r="11" spans="1:46" s="108" customFormat="1" x14ac:dyDescent="0.2">
      <c r="A11" s="3"/>
      <c r="C11" s="111"/>
      <c r="D11" s="112"/>
      <c r="E11" s="112"/>
      <c r="F11" s="113"/>
      <c r="G11" s="113"/>
      <c r="H11" s="114"/>
      <c r="I11" s="112"/>
      <c r="J11" s="117"/>
      <c r="K11" s="116"/>
      <c r="L11" s="115"/>
      <c r="M11" s="117"/>
      <c r="N11" s="115"/>
      <c r="O11" s="116"/>
      <c r="P11" s="119"/>
      <c r="Q11" s="118"/>
      <c r="R11" s="77"/>
      <c r="S11" s="135"/>
      <c r="T11" s="77"/>
      <c r="U11" s="77"/>
      <c r="V11" s="135"/>
      <c r="W11" s="77"/>
      <c r="X11" s="77"/>
      <c r="Y11" s="135"/>
      <c r="Z11" s="77"/>
      <c r="AA11" s="77"/>
      <c r="AB11" s="135"/>
      <c r="AC11" s="77"/>
      <c r="AD11" s="77"/>
      <c r="AE11" s="135"/>
      <c r="AF11" s="77"/>
      <c r="AG11" s="77"/>
      <c r="AH11" s="77"/>
      <c r="AI11" s="77"/>
      <c r="AJ11" s="77"/>
      <c r="AK11" s="135"/>
      <c r="AL11" s="83"/>
      <c r="AM11" s="83"/>
      <c r="AN11" s="84"/>
      <c r="AO11" s="85"/>
      <c r="AP11" s="85"/>
      <c r="AQ11" s="110"/>
      <c r="AR11" s="110"/>
      <c r="AS11" s="106"/>
      <c r="AT11" s="77"/>
    </row>
    <row r="12" spans="1:46" s="107" customFormat="1" ht="15" x14ac:dyDescent="0.2">
      <c r="A12" s="3">
        <v>1</v>
      </c>
      <c r="C12" s="121" t="s">
        <v>75</v>
      </c>
      <c r="D12" s="121" t="s">
        <v>85</v>
      </c>
      <c r="E12" s="120">
        <v>2</v>
      </c>
      <c r="F12" s="121" t="s">
        <v>81</v>
      </c>
      <c r="G12" s="109"/>
      <c r="H12" s="66">
        <v>0.37847222222222227</v>
      </c>
      <c r="I12" s="77"/>
      <c r="J12" s="66">
        <v>0.40282407407407406</v>
      </c>
      <c r="K12" s="80"/>
      <c r="L12" s="79">
        <f>J12-H12</f>
        <v>2.4351851851851791E-2</v>
      </c>
      <c r="M12" s="81">
        <v>2.4305555555555556E-2</v>
      </c>
      <c r="N12" s="79">
        <f>ABS(L12-M12)</f>
        <v>4.6296296296235301E-5</v>
      </c>
      <c r="O12" s="80"/>
      <c r="P12" s="82">
        <f t="shared" ref="P12:P71" si="0">(N12*24*60*60-60)*0.25</f>
        <v>-14.000000000001318</v>
      </c>
      <c r="Q12" s="82">
        <f t="shared" ref="Q12:Q71" si="1">IF((P12&lt;0),0,P12)</f>
        <v>0</v>
      </c>
      <c r="R12" s="77"/>
      <c r="S12" s="135">
        <v>88.93</v>
      </c>
      <c r="T12" s="77">
        <v>0</v>
      </c>
      <c r="U12" s="77"/>
      <c r="V12" s="135">
        <v>52.22</v>
      </c>
      <c r="W12" s="77">
        <v>0</v>
      </c>
      <c r="X12" s="77"/>
      <c r="Y12" s="135">
        <v>46.5</v>
      </c>
      <c r="Z12" s="77">
        <v>0</v>
      </c>
      <c r="AA12" s="77"/>
      <c r="AB12" s="135">
        <v>63.63</v>
      </c>
      <c r="AC12" s="77">
        <v>0</v>
      </c>
      <c r="AD12" s="77"/>
      <c r="AE12" s="135">
        <v>52.22</v>
      </c>
      <c r="AF12" s="77">
        <v>0</v>
      </c>
      <c r="AG12" s="77"/>
      <c r="AH12" s="77"/>
      <c r="AI12" s="77"/>
      <c r="AJ12" s="77"/>
      <c r="AK12" s="135">
        <v>161.86000000000001</v>
      </c>
      <c r="AL12" s="83">
        <v>210</v>
      </c>
      <c r="AM12" s="83">
        <f t="shared" ref="AM12:AM71" si="2">AK12-AL12</f>
        <v>-48.139999999999986</v>
      </c>
      <c r="AN12" s="84">
        <f t="shared" ref="AN12:AN71" si="3">IF(AM12&lt;0,0*AK12,0*AL12+0.5*AM12)</f>
        <v>0</v>
      </c>
      <c r="AO12" s="85">
        <v>6</v>
      </c>
      <c r="AP12" s="85"/>
      <c r="AQ12" s="110">
        <f t="shared" ref="AQ12:AQ71" si="4">Q12+(S12*0.25+T12)+(V12*0.25+W12)+(Y12*0.25+Z12)+(AB12*0.25+AC12)+(AE12*0.25+AF12)+(AH12*0.25+AI12)+AN12+AO12</f>
        <v>81.875</v>
      </c>
      <c r="AR12" s="10"/>
      <c r="AS12" s="92"/>
    </row>
    <row r="13" spans="1:46" s="107" customFormat="1" ht="15" x14ac:dyDescent="0.2">
      <c r="A13" s="3">
        <v>2</v>
      </c>
      <c r="C13" s="121" t="s">
        <v>76</v>
      </c>
      <c r="D13" s="121" t="s">
        <v>86</v>
      </c>
      <c r="E13" s="120">
        <v>1</v>
      </c>
      <c r="F13" s="121" t="s">
        <v>82</v>
      </c>
      <c r="G13" s="123"/>
      <c r="H13" s="66">
        <v>0.38194444444444442</v>
      </c>
      <c r="I13" s="77"/>
      <c r="J13" s="66">
        <v>0.4065509259259259</v>
      </c>
      <c r="K13" s="80"/>
      <c r="L13" s="79">
        <f t="shared" ref="L13:L39" si="5">J13-H13</f>
        <v>2.4606481481481479E-2</v>
      </c>
      <c r="M13" s="81">
        <v>2.4305555555555556E-2</v>
      </c>
      <c r="N13" s="79">
        <f>ABS(L13-M13)</f>
        <v>3.0092592592592324E-4</v>
      </c>
      <c r="O13" s="80"/>
      <c r="P13" s="82">
        <f t="shared" ref="P13" si="6">(N13*24*60*60-60)*0.25</f>
        <v>-8.5000000000000568</v>
      </c>
      <c r="Q13" s="82">
        <f t="shared" ref="Q13" si="7">IF((P13&lt;0),0,P13)</f>
        <v>0</v>
      </c>
      <c r="R13" s="77"/>
      <c r="S13" s="135">
        <v>90.35</v>
      </c>
      <c r="T13" s="77">
        <v>0</v>
      </c>
      <c r="U13" s="77"/>
      <c r="V13" s="135">
        <v>55.72</v>
      </c>
      <c r="W13" s="77">
        <v>0</v>
      </c>
      <c r="X13" s="77"/>
      <c r="Y13" s="135">
        <v>55.53</v>
      </c>
      <c r="Z13" s="77">
        <v>0</v>
      </c>
      <c r="AA13" s="77"/>
      <c r="AB13" s="135">
        <v>64.41</v>
      </c>
      <c r="AC13" s="77">
        <v>2</v>
      </c>
      <c r="AD13" s="77"/>
      <c r="AE13" s="135">
        <v>55.09</v>
      </c>
      <c r="AF13" s="77">
        <v>0</v>
      </c>
      <c r="AG13" s="77"/>
      <c r="AH13" s="77"/>
      <c r="AI13" s="77"/>
      <c r="AJ13" s="77"/>
      <c r="AK13" s="135">
        <v>152.05000000000001</v>
      </c>
      <c r="AL13" s="83">
        <v>210</v>
      </c>
      <c r="AM13" s="83">
        <f t="shared" ref="AM13" si="8">AK13-AL13</f>
        <v>-57.949999999999989</v>
      </c>
      <c r="AN13" s="84">
        <f t="shared" ref="AN13" si="9">IF(AM13&lt;0,0*AK13,0*AL13+0.5*AM13)</f>
        <v>0</v>
      </c>
      <c r="AO13" s="85">
        <v>0</v>
      </c>
      <c r="AP13" s="85"/>
      <c r="AQ13" s="110">
        <f t="shared" si="4"/>
        <v>82.275000000000006</v>
      </c>
      <c r="AS13" s="87"/>
    </row>
    <row r="14" spans="1:46" s="107" customFormat="1" ht="15" x14ac:dyDescent="0.2">
      <c r="A14" s="3">
        <v>4</v>
      </c>
      <c r="C14" s="121" t="s">
        <v>77</v>
      </c>
      <c r="D14" s="121" t="s">
        <v>59</v>
      </c>
      <c r="E14" s="120">
        <v>5</v>
      </c>
      <c r="F14" s="121" t="s">
        <v>84</v>
      </c>
      <c r="G14" s="123"/>
      <c r="H14" s="66">
        <v>0.3888888888888889</v>
      </c>
      <c r="I14" s="77"/>
      <c r="J14" s="66">
        <v>0.4130092592592593</v>
      </c>
      <c r="K14" s="80"/>
      <c r="L14" s="79">
        <f t="shared" si="5"/>
        <v>2.4120370370370403E-2</v>
      </c>
      <c r="M14" s="81">
        <v>2.4305555555555556E-2</v>
      </c>
      <c r="N14" s="79">
        <f>ABS(L14-M14)</f>
        <v>1.8518518518515284E-4</v>
      </c>
      <c r="O14" s="80"/>
      <c r="P14" s="82">
        <f t="shared" si="0"/>
        <v>-11.000000000000698</v>
      </c>
      <c r="Q14" s="82">
        <f t="shared" si="1"/>
        <v>0</v>
      </c>
      <c r="R14" s="77"/>
      <c r="S14" s="135">
        <v>107.97</v>
      </c>
      <c r="T14" s="77">
        <v>0</v>
      </c>
      <c r="U14" s="77"/>
      <c r="V14" s="135">
        <v>52.56</v>
      </c>
      <c r="W14" s="77">
        <v>0</v>
      </c>
      <c r="X14" s="77"/>
      <c r="Y14" s="135">
        <v>47.63</v>
      </c>
      <c r="Z14" s="77">
        <v>0</v>
      </c>
      <c r="AA14" s="77"/>
      <c r="AB14" s="135">
        <v>70.75</v>
      </c>
      <c r="AC14" s="77">
        <v>0</v>
      </c>
      <c r="AD14" s="77"/>
      <c r="AE14" s="135">
        <v>62.24</v>
      </c>
      <c r="AF14" s="77">
        <v>0</v>
      </c>
      <c r="AG14" s="77"/>
      <c r="AH14" s="77"/>
      <c r="AI14" s="77"/>
      <c r="AJ14" s="77"/>
      <c r="AK14" s="135">
        <v>196.42</v>
      </c>
      <c r="AL14" s="83">
        <v>210</v>
      </c>
      <c r="AM14" s="83">
        <f t="shared" si="2"/>
        <v>-13.580000000000013</v>
      </c>
      <c r="AN14" s="84">
        <f t="shared" si="3"/>
        <v>0</v>
      </c>
      <c r="AO14" s="85">
        <v>6</v>
      </c>
      <c r="AP14" s="85"/>
      <c r="AQ14" s="110">
        <f t="shared" si="4"/>
        <v>91.287499999999994</v>
      </c>
      <c r="AS14" s="87"/>
    </row>
    <row r="15" spans="1:46" ht="15" x14ac:dyDescent="0.2">
      <c r="A15" s="3">
        <v>5</v>
      </c>
      <c r="C15" s="121" t="s">
        <v>78</v>
      </c>
      <c r="D15" s="122" t="s">
        <v>48</v>
      </c>
      <c r="E15" s="120">
        <v>2</v>
      </c>
      <c r="F15" s="121" t="s">
        <v>81</v>
      </c>
      <c r="G15" s="9"/>
      <c r="H15" s="66">
        <v>0.3923611111111111</v>
      </c>
      <c r="I15" s="77"/>
      <c r="J15" s="81">
        <v>0.41657407407407404</v>
      </c>
      <c r="K15" s="80"/>
      <c r="L15" s="79">
        <f t="shared" si="5"/>
        <v>2.4212962962962936E-2</v>
      </c>
      <c r="M15" s="81">
        <v>2.4305555555555556E-2</v>
      </c>
      <c r="N15" s="79">
        <f>ABS(L15-M15)</f>
        <v>9.2592592592619788E-5</v>
      </c>
      <c r="O15" s="80"/>
      <c r="P15" s="82">
        <f t="shared" si="0"/>
        <v>-12.999999999999412</v>
      </c>
      <c r="Q15" s="82">
        <f t="shared" si="1"/>
        <v>0</v>
      </c>
      <c r="R15" s="77"/>
      <c r="S15" s="135">
        <v>89.47</v>
      </c>
      <c r="T15" s="77">
        <v>0</v>
      </c>
      <c r="U15" s="77"/>
      <c r="V15" s="135">
        <v>49.78</v>
      </c>
      <c r="W15" s="77">
        <v>0</v>
      </c>
      <c r="X15" s="77"/>
      <c r="Y15" s="135">
        <v>42.55</v>
      </c>
      <c r="Z15" s="77">
        <v>0</v>
      </c>
      <c r="AA15" s="77"/>
      <c r="AB15" s="135">
        <v>61.03</v>
      </c>
      <c r="AC15" s="77">
        <v>0</v>
      </c>
      <c r="AD15" s="77"/>
      <c r="AE15" s="135">
        <v>51.32</v>
      </c>
      <c r="AF15" s="77">
        <v>0</v>
      </c>
      <c r="AG15" s="77"/>
      <c r="AH15" s="77"/>
      <c r="AI15" s="77"/>
      <c r="AJ15" s="77"/>
      <c r="AK15" s="135">
        <v>159.08000000000001</v>
      </c>
      <c r="AL15" s="83">
        <v>210</v>
      </c>
      <c r="AM15" s="83">
        <f t="shared" si="2"/>
        <v>-50.919999999999987</v>
      </c>
      <c r="AN15" s="84">
        <f t="shared" si="3"/>
        <v>0</v>
      </c>
      <c r="AO15" s="85">
        <v>3</v>
      </c>
      <c r="AP15" s="85"/>
      <c r="AQ15" s="110">
        <f t="shared" si="4"/>
        <v>76.537500000000009</v>
      </c>
      <c r="AS15" s="63"/>
    </row>
    <row r="16" spans="1:46" ht="15" x14ac:dyDescent="0.2">
      <c r="A16" s="3">
        <v>6</v>
      </c>
      <c r="C16" s="121" t="s">
        <v>79</v>
      </c>
      <c r="D16" s="121" t="s">
        <v>59</v>
      </c>
      <c r="E16" s="120">
        <v>5</v>
      </c>
      <c r="F16" s="121" t="s">
        <v>84</v>
      </c>
      <c r="G16" s="9"/>
      <c r="H16" s="66">
        <v>0.39583333333333331</v>
      </c>
      <c r="I16" s="77"/>
      <c r="J16" s="81">
        <v>0.4199074074074074</v>
      </c>
      <c r="K16" s="80"/>
      <c r="L16" s="79">
        <f t="shared" si="5"/>
        <v>2.4074074074074081E-2</v>
      </c>
      <c r="M16" s="81">
        <v>2.4305555555555556E-2</v>
      </c>
      <c r="N16" s="79">
        <f t="shared" ref="N16:N76" si="10">ABS(L16-M16)</f>
        <v>2.3148148148147488E-4</v>
      </c>
      <c r="O16" s="80"/>
      <c r="P16" s="82">
        <f t="shared" si="0"/>
        <v>-10.000000000000142</v>
      </c>
      <c r="Q16" s="82">
        <f t="shared" si="1"/>
        <v>0</v>
      </c>
      <c r="R16" s="77"/>
      <c r="S16" s="135">
        <v>84.69</v>
      </c>
      <c r="T16" s="77">
        <v>0</v>
      </c>
      <c r="U16" s="77"/>
      <c r="V16" s="135">
        <v>43.59</v>
      </c>
      <c r="W16" s="77">
        <v>0</v>
      </c>
      <c r="X16" s="77"/>
      <c r="Y16" s="135">
        <v>46.15</v>
      </c>
      <c r="Z16" s="77">
        <v>0</v>
      </c>
      <c r="AA16" s="77"/>
      <c r="AB16" s="135">
        <v>58.85</v>
      </c>
      <c r="AC16" s="77">
        <v>0</v>
      </c>
      <c r="AD16" s="77"/>
      <c r="AE16" s="135">
        <v>55.47</v>
      </c>
      <c r="AF16" s="77">
        <v>2</v>
      </c>
      <c r="AG16" s="77"/>
      <c r="AH16" s="77"/>
      <c r="AI16" s="77"/>
      <c r="AJ16" s="77"/>
      <c r="AK16" s="135">
        <v>179.53</v>
      </c>
      <c r="AL16" s="83">
        <v>210</v>
      </c>
      <c r="AM16" s="83">
        <f t="shared" si="2"/>
        <v>-30.47</v>
      </c>
      <c r="AN16" s="84">
        <f t="shared" si="3"/>
        <v>0</v>
      </c>
      <c r="AO16" s="85">
        <v>3</v>
      </c>
      <c r="AP16" s="85"/>
      <c r="AQ16" s="110">
        <f t="shared" si="4"/>
        <v>77.1875</v>
      </c>
      <c r="AS16" s="105"/>
    </row>
    <row r="17" spans="1:45" s="77" customFormat="1" ht="15" x14ac:dyDescent="0.2">
      <c r="A17" s="3">
        <v>7</v>
      </c>
      <c r="C17" s="121" t="s">
        <v>87</v>
      </c>
      <c r="D17" s="121" t="s">
        <v>88</v>
      </c>
      <c r="E17" s="120">
        <v>1</v>
      </c>
      <c r="F17" s="121" t="s">
        <v>82</v>
      </c>
      <c r="G17" s="124"/>
      <c r="H17" s="66">
        <v>0.39930555555555558</v>
      </c>
      <c r="J17" s="81">
        <v>0.42363425925925924</v>
      </c>
      <c r="K17" s="80"/>
      <c r="L17" s="79">
        <f t="shared" si="5"/>
        <v>2.4328703703703658E-2</v>
      </c>
      <c r="M17" s="81">
        <v>2.4305555555555556E-2</v>
      </c>
      <c r="N17" s="79">
        <f t="shared" si="10"/>
        <v>2.3148148148102038E-5</v>
      </c>
      <c r="O17" s="80"/>
      <c r="P17" s="82">
        <f t="shared" si="0"/>
        <v>-14.500000000000997</v>
      </c>
      <c r="Q17" s="82">
        <f t="shared" si="1"/>
        <v>0</v>
      </c>
      <c r="S17" s="135">
        <v>114</v>
      </c>
      <c r="T17" s="77">
        <v>0</v>
      </c>
      <c r="V17" s="135">
        <v>73.41</v>
      </c>
      <c r="W17" s="77">
        <v>0</v>
      </c>
      <c r="Y17" s="135">
        <v>52.03</v>
      </c>
      <c r="Z17" s="77">
        <v>0</v>
      </c>
      <c r="AB17" s="135">
        <v>85.53</v>
      </c>
      <c r="AC17" s="77">
        <v>0</v>
      </c>
      <c r="AE17" s="135">
        <v>89.91</v>
      </c>
      <c r="AF17" s="77">
        <v>0</v>
      </c>
      <c r="AK17" s="135">
        <v>234.65</v>
      </c>
      <c r="AL17" s="83">
        <v>210</v>
      </c>
      <c r="AM17" s="83">
        <f t="shared" si="2"/>
        <v>24.650000000000006</v>
      </c>
      <c r="AN17" s="84">
        <f t="shared" si="3"/>
        <v>12.325000000000003</v>
      </c>
      <c r="AO17" s="85">
        <v>0</v>
      </c>
      <c r="AP17" s="85"/>
      <c r="AQ17" s="110">
        <f t="shared" si="4"/>
        <v>116.045</v>
      </c>
      <c r="AR17" s="91"/>
      <c r="AS17" s="106"/>
    </row>
    <row r="18" spans="1:45" ht="15" x14ac:dyDescent="0.2">
      <c r="A18" s="3">
        <v>8</v>
      </c>
      <c r="C18" s="121" t="s">
        <v>89</v>
      </c>
      <c r="D18" s="121" t="s">
        <v>90</v>
      </c>
      <c r="E18" s="125">
        <v>1</v>
      </c>
      <c r="F18" s="121" t="s">
        <v>82</v>
      </c>
      <c r="G18" s="9"/>
      <c r="H18" s="66">
        <v>0.40277777777777801</v>
      </c>
      <c r="I18" s="77"/>
      <c r="J18" s="66">
        <v>0.42695601851851855</v>
      </c>
      <c r="K18" s="80"/>
      <c r="L18" s="79">
        <f t="shared" si="5"/>
        <v>2.4178240740740542E-2</v>
      </c>
      <c r="M18" s="81">
        <v>2.4305555555555556E-2</v>
      </c>
      <c r="N18" s="79">
        <f t="shared" si="10"/>
        <v>1.2731481481501397E-4</v>
      </c>
      <c r="O18" s="80"/>
      <c r="P18" s="82">
        <f t="shared" si="0"/>
        <v>-12.249999999995698</v>
      </c>
      <c r="Q18" s="82">
        <f t="shared" si="1"/>
        <v>0</v>
      </c>
      <c r="R18" s="77"/>
      <c r="S18" s="135">
        <v>85.69</v>
      </c>
      <c r="T18" s="77">
        <v>0</v>
      </c>
      <c r="U18" s="77"/>
      <c r="V18" s="135">
        <v>49.31</v>
      </c>
      <c r="W18" s="77">
        <v>0</v>
      </c>
      <c r="X18" s="77"/>
      <c r="Y18" s="135">
        <v>42.63</v>
      </c>
      <c r="Z18" s="77">
        <v>0</v>
      </c>
      <c r="AA18" s="77"/>
      <c r="AB18" s="135">
        <v>57.63</v>
      </c>
      <c r="AC18" s="77">
        <v>0</v>
      </c>
      <c r="AD18" s="77"/>
      <c r="AE18" s="135">
        <v>53.52</v>
      </c>
      <c r="AF18" s="77">
        <v>20</v>
      </c>
      <c r="AG18" s="77"/>
      <c r="AH18" s="77"/>
      <c r="AI18" s="77"/>
      <c r="AJ18" s="77"/>
      <c r="AK18" s="135">
        <v>190</v>
      </c>
      <c r="AL18" s="83">
        <v>210</v>
      </c>
      <c r="AM18" s="83">
        <f t="shared" si="2"/>
        <v>-20</v>
      </c>
      <c r="AN18" s="84">
        <f t="shared" si="3"/>
        <v>0</v>
      </c>
      <c r="AO18" s="85">
        <v>6</v>
      </c>
      <c r="AP18" s="85"/>
      <c r="AQ18" s="110">
        <f t="shared" si="4"/>
        <v>98.194999999999993</v>
      </c>
      <c r="AS18" s="63"/>
    </row>
    <row r="19" spans="1:45" ht="15" x14ac:dyDescent="0.2">
      <c r="A19" s="3">
        <v>9</v>
      </c>
      <c r="C19" s="121" t="s">
        <v>91</v>
      </c>
      <c r="D19" s="121" t="s">
        <v>92</v>
      </c>
      <c r="E19" s="120">
        <v>5</v>
      </c>
      <c r="F19" s="121" t="s">
        <v>84</v>
      </c>
      <c r="G19" s="75"/>
      <c r="H19" s="66">
        <v>0.40625</v>
      </c>
      <c r="I19" s="77"/>
      <c r="J19" s="66">
        <v>0.43025462962962963</v>
      </c>
      <c r="K19" s="80"/>
      <c r="L19" s="79">
        <f t="shared" si="5"/>
        <v>2.4004629629629626E-2</v>
      </c>
      <c r="M19" s="81">
        <v>2.4305555555555556E-2</v>
      </c>
      <c r="N19" s="79">
        <f t="shared" si="10"/>
        <v>3.0092592592593018E-4</v>
      </c>
      <c r="O19" s="80"/>
      <c r="P19" s="82">
        <f t="shared" si="0"/>
        <v>-8.4999999999999076</v>
      </c>
      <c r="Q19" s="82">
        <f t="shared" si="1"/>
        <v>0</v>
      </c>
      <c r="R19" s="77"/>
      <c r="S19" s="135">
        <v>87.09</v>
      </c>
      <c r="T19" s="77">
        <v>0</v>
      </c>
      <c r="U19" s="77"/>
      <c r="V19" s="135">
        <v>64.44</v>
      </c>
      <c r="W19" s="77">
        <v>20</v>
      </c>
      <c r="X19" s="77"/>
      <c r="Y19" s="135">
        <v>50.81</v>
      </c>
      <c r="Z19" s="77">
        <v>0</v>
      </c>
      <c r="AA19" s="77"/>
      <c r="AB19" s="135">
        <v>73.13</v>
      </c>
      <c r="AC19" s="77">
        <v>0</v>
      </c>
      <c r="AD19" s="77"/>
      <c r="AE19" s="135">
        <v>87.11</v>
      </c>
      <c r="AF19" s="77">
        <v>4</v>
      </c>
      <c r="AG19" s="77"/>
      <c r="AH19" s="77"/>
      <c r="AI19" s="77"/>
      <c r="AJ19" s="77"/>
      <c r="AK19" s="135">
        <v>171</v>
      </c>
      <c r="AL19" s="83">
        <v>210</v>
      </c>
      <c r="AM19" s="83">
        <f t="shared" si="2"/>
        <v>-39</v>
      </c>
      <c r="AN19" s="84">
        <f t="shared" si="3"/>
        <v>0</v>
      </c>
      <c r="AO19" s="85">
        <v>0</v>
      </c>
      <c r="AP19" s="85"/>
      <c r="AQ19" s="110">
        <f t="shared" si="4"/>
        <v>114.64500000000001</v>
      </c>
      <c r="AS19" s="105"/>
    </row>
    <row r="20" spans="1:45" ht="15" x14ac:dyDescent="0.2">
      <c r="A20" s="3">
        <v>10</v>
      </c>
      <c r="C20" s="121" t="s">
        <v>93</v>
      </c>
      <c r="D20" s="121" t="s">
        <v>94</v>
      </c>
      <c r="E20" s="125">
        <v>1</v>
      </c>
      <c r="F20" s="121" t="s">
        <v>82</v>
      </c>
      <c r="G20" s="75"/>
      <c r="H20" s="66">
        <v>0.40972222222222199</v>
      </c>
      <c r="I20" s="77"/>
      <c r="J20" s="81">
        <v>0.43451388888888887</v>
      </c>
      <c r="K20" s="80"/>
      <c r="L20" s="79">
        <f t="shared" si="5"/>
        <v>2.4791666666666878E-2</v>
      </c>
      <c r="M20" s="81">
        <v>2.4305555555555556E-2</v>
      </c>
      <c r="N20" s="79">
        <f t="shared" si="10"/>
        <v>4.8611111111132241E-4</v>
      </c>
      <c r="O20" s="80"/>
      <c r="P20" s="82">
        <f t="shared" si="0"/>
        <v>-4.4999999999954365</v>
      </c>
      <c r="Q20" s="82">
        <f t="shared" si="1"/>
        <v>0</v>
      </c>
      <c r="R20" s="77"/>
      <c r="S20" s="135">
        <v>120.53</v>
      </c>
      <c r="T20" s="77">
        <v>0</v>
      </c>
      <c r="U20" s="77"/>
      <c r="V20" s="135">
        <v>144.41</v>
      </c>
      <c r="W20" s="77">
        <v>5</v>
      </c>
      <c r="X20" s="77"/>
      <c r="Y20" s="135">
        <v>59.1</v>
      </c>
      <c r="Z20" s="77">
        <v>0</v>
      </c>
      <c r="AA20" s="77"/>
      <c r="AB20" s="135">
        <v>69.97</v>
      </c>
      <c r="AC20" s="77">
        <v>0</v>
      </c>
      <c r="AD20" s="77"/>
      <c r="AE20" s="135">
        <v>78.739999999999995</v>
      </c>
      <c r="AF20" s="77">
        <v>2</v>
      </c>
      <c r="AG20" s="77"/>
      <c r="AH20" s="77"/>
      <c r="AI20" s="77"/>
      <c r="AJ20" s="77"/>
      <c r="AK20" s="135">
        <v>176.82</v>
      </c>
      <c r="AL20" s="83">
        <v>210</v>
      </c>
      <c r="AM20" s="83">
        <f t="shared" si="2"/>
        <v>-33.180000000000007</v>
      </c>
      <c r="AN20" s="84">
        <f t="shared" si="3"/>
        <v>0</v>
      </c>
      <c r="AO20" s="85">
        <v>0</v>
      </c>
      <c r="AP20" s="85"/>
      <c r="AQ20" s="110">
        <f t="shared" si="4"/>
        <v>125.1875</v>
      </c>
      <c r="AR20" s="64"/>
      <c r="AS20" s="106"/>
    </row>
    <row r="21" spans="1:45" ht="15" x14ac:dyDescent="0.2">
      <c r="A21" s="3">
        <v>11</v>
      </c>
      <c r="C21" s="121" t="s">
        <v>95</v>
      </c>
      <c r="D21" s="121" t="s">
        <v>96</v>
      </c>
      <c r="E21" s="120">
        <v>4</v>
      </c>
      <c r="F21" s="121" t="s">
        <v>83</v>
      </c>
      <c r="G21" s="9"/>
      <c r="H21" s="66">
        <v>0.41319444444444398</v>
      </c>
      <c r="I21" s="77"/>
      <c r="J21" s="81">
        <v>0.43785879629629632</v>
      </c>
      <c r="K21" s="80"/>
      <c r="L21" s="79">
        <f t="shared" si="5"/>
        <v>2.466435185185234E-2</v>
      </c>
      <c r="M21" s="81">
        <v>2.4305555555555556E-2</v>
      </c>
      <c r="N21" s="79">
        <f t="shared" si="10"/>
        <v>3.5879629629678375E-4</v>
      </c>
      <c r="O21" s="80"/>
      <c r="P21" s="82">
        <f t="shared" si="0"/>
        <v>-7.2499999999894706</v>
      </c>
      <c r="Q21" s="82">
        <f t="shared" si="1"/>
        <v>0</v>
      </c>
      <c r="R21" s="77"/>
      <c r="S21" s="135">
        <v>116.28</v>
      </c>
      <c r="T21" s="77">
        <v>0</v>
      </c>
      <c r="U21" s="77"/>
      <c r="V21" s="135">
        <v>76.239999999999995</v>
      </c>
      <c r="W21" s="77">
        <v>20</v>
      </c>
      <c r="X21" s="77"/>
      <c r="Y21" s="135">
        <v>56.47</v>
      </c>
      <c r="Z21" s="77">
        <v>0</v>
      </c>
      <c r="AA21" s="77"/>
      <c r="AB21" s="135">
        <v>72.22</v>
      </c>
      <c r="AC21" s="77">
        <v>0</v>
      </c>
      <c r="AD21" s="77"/>
      <c r="AE21" s="135">
        <v>66.94</v>
      </c>
      <c r="AF21" s="77">
        <v>0</v>
      </c>
      <c r="AG21" s="77"/>
      <c r="AH21" s="77"/>
      <c r="AI21" s="77"/>
      <c r="AJ21" s="77"/>
      <c r="AK21" s="135">
        <v>159.68</v>
      </c>
      <c r="AL21" s="83">
        <v>210</v>
      </c>
      <c r="AM21" s="83">
        <f t="shared" si="2"/>
        <v>-50.319999999999993</v>
      </c>
      <c r="AN21" s="84">
        <f t="shared" si="3"/>
        <v>0</v>
      </c>
      <c r="AO21" s="85">
        <v>9</v>
      </c>
      <c r="AP21" s="85"/>
      <c r="AQ21" s="110">
        <f t="shared" si="4"/>
        <v>126.03750000000001</v>
      </c>
      <c r="AS21" s="63"/>
    </row>
    <row r="22" spans="1:45" ht="15" x14ac:dyDescent="0.2">
      <c r="A22" s="3">
        <v>12</v>
      </c>
      <c r="C22" s="121" t="s">
        <v>97</v>
      </c>
      <c r="D22" s="121" t="s">
        <v>98</v>
      </c>
      <c r="E22" s="120">
        <v>4</v>
      </c>
      <c r="F22" s="121" t="s">
        <v>83</v>
      </c>
      <c r="G22" s="9"/>
      <c r="H22" s="66">
        <v>0.41666666666666702</v>
      </c>
      <c r="I22" s="77"/>
      <c r="J22" s="81">
        <v>0.44107638888888889</v>
      </c>
      <c r="K22" s="80"/>
      <c r="L22" s="79">
        <f t="shared" si="5"/>
        <v>2.4409722222221875E-2</v>
      </c>
      <c r="M22" s="81">
        <v>2.4305555555555556E-2</v>
      </c>
      <c r="N22" s="79">
        <f t="shared" si="10"/>
        <v>1.0416666666631866E-4</v>
      </c>
      <c r="O22" s="80"/>
      <c r="P22" s="82">
        <f t="shared" si="0"/>
        <v>-12.750000000007518</v>
      </c>
      <c r="Q22" s="82">
        <f t="shared" si="1"/>
        <v>0</v>
      </c>
      <c r="R22" s="77"/>
      <c r="S22" s="135">
        <v>83.22</v>
      </c>
      <c r="T22" s="77">
        <v>0</v>
      </c>
      <c r="U22" s="77"/>
      <c r="V22" s="135">
        <v>51.19</v>
      </c>
      <c r="W22" s="77">
        <v>0</v>
      </c>
      <c r="X22" s="77"/>
      <c r="Y22" s="135">
        <v>42.97</v>
      </c>
      <c r="Z22" s="77">
        <v>0</v>
      </c>
      <c r="AA22" s="77"/>
      <c r="AB22" s="135">
        <v>58.69</v>
      </c>
      <c r="AC22" s="77">
        <v>0</v>
      </c>
      <c r="AD22" s="77"/>
      <c r="AE22" s="135">
        <v>49.48</v>
      </c>
      <c r="AF22" s="77">
        <v>0</v>
      </c>
      <c r="AG22" s="77"/>
      <c r="AH22" s="77"/>
      <c r="AI22" s="77"/>
      <c r="AJ22" s="77"/>
      <c r="AK22" s="135">
        <v>167.24</v>
      </c>
      <c r="AL22" s="83">
        <v>210</v>
      </c>
      <c r="AM22" s="83">
        <f t="shared" si="2"/>
        <v>-42.759999999999991</v>
      </c>
      <c r="AN22" s="84">
        <f t="shared" si="3"/>
        <v>0</v>
      </c>
      <c r="AO22" s="85">
        <v>0</v>
      </c>
      <c r="AP22" s="85"/>
      <c r="AQ22" s="110">
        <f t="shared" si="4"/>
        <v>71.387500000000003</v>
      </c>
      <c r="AS22" s="105"/>
    </row>
    <row r="23" spans="1:45" ht="15" x14ac:dyDescent="0.2">
      <c r="A23" s="3">
        <v>13</v>
      </c>
      <c r="C23" s="121" t="s">
        <v>99</v>
      </c>
      <c r="D23" s="121" t="s">
        <v>46</v>
      </c>
      <c r="E23" s="120">
        <v>1</v>
      </c>
      <c r="F23" s="121" t="s">
        <v>82</v>
      </c>
      <c r="G23" s="9"/>
      <c r="H23" s="66">
        <v>0.42013888888888901</v>
      </c>
      <c r="I23" s="77"/>
      <c r="J23" s="66">
        <v>0.44422453703703701</v>
      </c>
      <c r="K23" s="80"/>
      <c r="L23" s="79">
        <f t="shared" si="5"/>
        <v>2.4085648148148009E-2</v>
      </c>
      <c r="M23" s="81">
        <v>2.4305555555555556E-2</v>
      </c>
      <c r="N23" s="79">
        <f t="shared" si="10"/>
        <v>2.1990740740754702E-4</v>
      </c>
      <c r="O23" s="80"/>
      <c r="P23" s="82">
        <f t="shared" si="0"/>
        <v>-10.249999999996984</v>
      </c>
      <c r="Q23" s="82">
        <f t="shared" si="1"/>
        <v>0</v>
      </c>
      <c r="R23" s="77"/>
      <c r="S23" s="135">
        <v>75.75</v>
      </c>
      <c r="T23" s="77">
        <v>0</v>
      </c>
      <c r="U23" s="77"/>
      <c r="V23" s="135">
        <v>42.57</v>
      </c>
      <c r="W23" s="77">
        <v>0</v>
      </c>
      <c r="X23" s="77"/>
      <c r="Y23" s="135">
        <v>39.840000000000003</v>
      </c>
      <c r="Z23" s="77">
        <v>0</v>
      </c>
      <c r="AA23" s="77"/>
      <c r="AB23" s="135">
        <v>54.03</v>
      </c>
      <c r="AC23" s="77">
        <v>0</v>
      </c>
      <c r="AD23" s="77"/>
      <c r="AE23" s="135">
        <v>49.79</v>
      </c>
      <c r="AF23" s="77">
        <v>0</v>
      </c>
      <c r="AG23" s="77"/>
      <c r="AH23" s="77"/>
      <c r="AI23" s="77"/>
      <c r="AJ23" s="77"/>
      <c r="AK23" s="135">
        <v>160.37</v>
      </c>
      <c r="AL23" s="83">
        <v>210</v>
      </c>
      <c r="AM23" s="83">
        <f t="shared" si="2"/>
        <v>-49.629999999999995</v>
      </c>
      <c r="AN23" s="84">
        <f t="shared" si="3"/>
        <v>0</v>
      </c>
      <c r="AO23" s="85">
        <v>0</v>
      </c>
      <c r="AP23" s="85"/>
      <c r="AQ23" s="110">
        <f t="shared" si="4"/>
        <v>65.495000000000005</v>
      </c>
      <c r="AS23" s="106"/>
    </row>
    <row r="24" spans="1:45" ht="15" x14ac:dyDescent="0.2">
      <c r="A24" s="3">
        <v>14</v>
      </c>
      <c r="C24" s="121" t="s">
        <v>100</v>
      </c>
      <c r="D24" s="121" t="s">
        <v>49</v>
      </c>
      <c r="E24" s="120">
        <v>1</v>
      </c>
      <c r="F24" s="121" t="s">
        <v>82</v>
      </c>
      <c r="G24" s="9"/>
      <c r="H24" s="66">
        <v>0.42361111111111099</v>
      </c>
      <c r="I24" s="77"/>
      <c r="J24" s="66">
        <v>0.44796296296296295</v>
      </c>
      <c r="K24" s="80"/>
      <c r="L24" s="79">
        <f t="shared" si="5"/>
        <v>2.4351851851851958E-2</v>
      </c>
      <c r="M24" s="81">
        <v>2.4305555555555556E-2</v>
      </c>
      <c r="N24" s="79">
        <f t="shared" si="10"/>
        <v>4.6296296296401834E-5</v>
      </c>
      <c r="O24" s="80"/>
      <c r="P24" s="82">
        <f t="shared" si="0"/>
        <v>-13.999999999997721</v>
      </c>
      <c r="Q24" s="82">
        <f t="shared" si="1"/>
        <v>0</v>
      </c>
      <c r="R24" s="77"/>
      <c r="S24" s="135">
        <v>70.47</v>
      </c>
      <c r="T24" s="77">
        <v>0</v>
      </c>
      <c r="U24" s="77"/>
      <c r="V24" s="135">
        <v>43.34</v>
      </c>
      <c r="W24" s="77">
        <v>0</v>
      </c>
      <c r="X24" s="77"/>
      <c r="Y24" s="135">
        <v>34.619999999999997</v>
      </c>
      <c r="Z24" s="77">
        <v>0</v>
      </c>
      <c r="AA24" s="77"/>
      <c r="AB24" s="135">
        <v>48.28</v>
      </c>
      <c r="AC24" s="77">
        <v>0</v>
      </c>
      <c r="AD24" s="77"/>
      <c r="AE24" s="135">
        <v>43.28</v>
      </c>
      <c r="AF24" s="77">
        <v>0</v>
      </c>
      <c r="AG24" s="77"/>
      <c r="AH24" s="77"/>
      <c r="AI24" s="77"/>
      <c r="AJ24" s="77"/>
      <c r="AK24" s="135">
        <v>161.57</v>
      </c>
      <c r="AL24" s="83">
        <v>210</v>
      </c>
      <c r="AM24" s="83">
        <f t="shared" si="2"/>
        <v>-48.430000000000007</v>
      </c>
      <c r="AN24" s="84">
        <f t="shared" si="3"/>
        <v>0</v>
      </c>
      <c r="AO24" s="85">
        <v>0</v>
      </c>
      <c r="AP24" s="85"/>
      <c r="AQ24" s="110">
        <f t="shared" si="4"/>
        <v>59.997500000000002</v>
      </c>
      <c r="AS24" s="63"/>
    </row>
    <row r="25" spans="1:45" ht="15" x14ac:dyDescent="0.2">
      <c r="A25" s="3">
        <v>15</v>
      </c>
      <c r="C25" s="121" t="s">
        <v>101</v>
      </c>
      <c r="D25" s="121" t="s">
        <v>49</v>
      </c>
      <c r="E25" s="120">
        <v>2</v>
      </c>
      <c r="F25" s="121" t="s">
        <v>81</v>
      </c>
      <c r="G25" s="9"/>
      <c r="H25" s="66">
        <v>0.42708333333333298</v>
      </c>
      <c r="I25" s="77"/>
      <c r="J25" s="66">
        <v>0.45141203703703708</v>
      </c>
      <c r="K25" s="80"/>
      <c r="L25" s="79">
        <f t="shared" si="5"/>
        <v>2.4328703703704102E-2</v>
      </c>
      <c r="M25" s="81">
        <v>2.4305555555555556E-2</v>
      </c>
      <c r="N25" s="79">
        <f t="shared" si="10"/>
        <v>2.3148148148546127E-5</v>
      </c>
      <c r="O25" s="80"/>
      <c r="P25" s="82">
        <f t="shared" si="0"/>
        <v>-14.499999999991404</v>
      </c>
      <c r="Q25" s="82">
        <f t="shared" si="1"/>
        <v>0</v>
      </c>
      <c r="R25" s="77"/>
      <c r="S25" s="135">
        <v>72.38</v>
      </c>
      <c r="T25" s="77">
        <v>0</v>
      </c>
      <c r="U25" s="77"/>
      <c r="V25" s="135">
        <v>64.25</v>
      </c>
      <c r="W25" s="77">
        <v>0</v>
      </c>
      <c r="X25" s="77"/>
      <c r="Y25" s="135">
        <v>37.65</v>
      </c>
      <c r="Z25" s="77">
        <v>0</v>
      </c>
      <c r="AA25" s="77"/>
      <c r="AB25" s="135">
        <v>52.57</v>
      </c>
      <c r="AC25" s="77">
        <v>0</v>
      </c>
      <c r="AD25" s="77"/>
      <c r="AE25" s="135">
        <v>46.48</v>
      </c>
      <c r="AF25" s="77">
        <v>0</v>
      </c>
      <c r="AG25" s="77"/>
      <c r="AH25" s="77"/>
      <c r="AI25" s="77"/>
      <c r="AJ25" s="77"/>
      <c r="AK25" s="135">
        <v>179.68</v>
      </c>
      <c r="AL25" s="83">
        <v>210</v>
      </c>
      <c r="AM25" s="83">
        <f t="shared" si="2"/>
        <v>-30.319999999999993</v>
      </c>
      <c r="AN25" s="84">
        <f t="shared" si="3"/>
        <v>0</v>
      </c>
      <c r="AO25" s="85">
        <v>0</v>
      </c>
      <c r="AP25" s="85"/>
      <c r="AQ25" s="110">
        <f t="shared" si="4"/>
        <v>68.332499999999996</v>
      </c>
      <c r="AS25" s="105"/>
    </row>
    <row r="26" spans="1:45" s="9" customFormat="1" ht="15" x14ac:dyDescent="0.2">
      <c r="A26" s="3">
        <v>16</v>
      </c>
      <c r="B26" s="3"/>
      <c r="C26" s="121" t="s">
        <v>102</v>
      </c>
      <c r="D26" s="121" t="s">
        <v>103</v>
      </c>
      <c r="E26" s="120">
        <v>4</v>
      </c>
      <c r="F26" s="121" t="s">
        <v>83</v>
      </c>
      <c r="G26" s="75"/>
      <c r="H26" s="66">
        <v>0.43055555555555503</v>
      </c>
      <c r="I26" s="77"/>
      <c r="J26" s="66">
        <v>0.45439814814814811</v>
      </c>
      <c r="K26" s="80"/>
      <c r="L26" s="79">
        <f t="shared" si="5"/>
        <v>2.3842592592593082E-2</v>
      </c>
      <c r="M26" s="81">
        <v>2.4305555555555556E-2</v>
      </c>
      <c r="N26" s="79">
        <f t="shared" si="10"/>
        <v>4.6296296296247444E-4</v>
      </c>
      <c r="O26" s="80"/>
      <c r="P26" s="82">
        <f t="shared" si="0"/>
        <v>-5.0000000000105516</v>
      </c>
      <c r="Q26" s="82">
        <f t="shared" si="1"/>
        <v>0</v>
      </c>
      <c r="R26" s="77"/>
      <c r="S26" s="135">
        <v>101.83</v>
      </c>
      <c r="T26" s="77">
        <v>0</v>
      </c>
      <c r="U26" s="77"/>
      <c r="V26" s="135">
        <v>55.12</v>
      </c>
      <c r="W26" s="77">
        <v>0</v>
      </c>
      <c r="X26" s="77"/>
      <c r="Y26" s="135">
        <v>57.28</v>
      </c>
      <c r="Z26" s="77">
        <v>0</v>
      </c>
      <c r="AA26" s="77"/>
      <c r="AB26" s="135">
        <v>70.5</v>
      </c>
      <c r="AC26" s="77">
        <v>0</v>
      </c>
      <c r="AD26" s="77"/>
      <c r="AE26" s="135">
        <v>59.68</v>
      </c>
      <c r="AF26" s="77">
        <v>0</v>
      </c>
      <c r="AG26" s="77"/>
      <c r="AH26" s="77"/>
      <c r="AI26" s="77"/>
      <c r="AJ26" s="77"/>
      <c r="AK26" s="135">
        <v>184.8</v>
      </c>
      <c r="AL26" s="83">
        <v>210</v>
      </c>
      <c r="AM26" s="83">
        <f t="shared" si="2"/>
        <v>-25.199999999999989</v>
      </c>
      <c r="AN26" s="84">
        <f t="shared" si="3"/>
        <v>0</v>
      </c>
      <c r="AO26" s="85">
        <v>0</v>
      </c>
      <c r="AP26" s="85"/>
      <c r="AQ26" s="110">
        <f t="shared" si="4"/>
        <v>86.102500000000006</v>
      </c>
      <c r="AR26" s="64"/>
      <c r="AS26" s="106"/>
    </row>
    <row r="27" spans="1:45" s="9" customFormat="1" ht="15" x14ac:dyDescent="0.2">
      <c r="A27" s="3">
        <v>17</v>
      </c>
      <c r="B27" s="3"/>
      <c r="C27" s="121" t="s">
        <v>104</v>
      </c>
      <c r="D27" s="121" t="s">
        <v>59</v>
      </c>
      <c r="E27" s="125">
        <v>2</v>
      </c>
      <c r="F27" s="121" t="s">
        <v>81</v>
      </c>
      <c r="G27" s="75"/>
      <c r="H27" s="66">
        <v>0.43402777777777801</v>
      </c>
      <c r="I27" s="77"/>
      <c r="J27" s="66">
        <v>0.45814814814814814</v>
      </c>
      <c r="K27" s="80"/>
      <c r="L27" s="79">
        <f t="shared" si="5"/>
        <v>2.4120370370370126E-2</v>
      </c>
      <c r="M27" s="81">
        <v>2.4305555555555556E-2</v>
      </c>
      <c r="N27" s="79">
        <f t="shared" si="10"/>
        <v>1.851851851854304E-4</v>
      </c>
      <c r="O27" s="80"/>
      <c r="P27" s="82">
        <f t="shared" si="0"/>
        <v>-10.999999999994703</v>
      </c>
      <c r="Q27" s="82">
        <f t="shared" si="1"/>
        <v>0</v>
      </c>
      <c r="R27" s="77"/>
      <c r="S27" s="135">
        <v>89.53</v>
      </c>
      <c r="T27" s="77">
        <v>0</v>
      </c>
      <c r="U27" s="77"/>
      <c r="V27" s="135">
        <v>53.25</v>
      </c>
      <c r="W27" s="77">
        <v>0</v>
      </c>
      <c r="X27" s="77"/>
      <c r="Y27" s="135">
        <v>53</v>
      </c>
      <c r="Z27" s="77">
        <v>0</v>
      </c>
      <c r="AA27" s="77"/>
      <c r="AB27" s="135">
        <v>62.63</v>
      </c>
      <c r="AC27" s="77">
        <v>0</v>
      </c>
      <c r="AD27" s="77"/>
      <c r="AE27" s="135">
        <v>66.84</v>
      </c>
      <c r="AF27" s="77">
        <v>0</v>
      </c>
      <c r="AG27" s="77"/>
      <c r="AH27" s="77"/>
      <c r="AI27" s="77"/>
      <c r="AJ27" s="77"/>
      <c r="AK27" s="135">
        <v>191.57</v>
      </c>
      <c r="AL27" s="83">
        <v>210</v>
      </c>
      <c r="AM27" s="83">
        <f t="shared" si="2"/>
        <v>-18.430000000000007</v>
      </c>
      <c r="AN27" s="84">
        <f t="shared" si="3"/>
        <v>0</v>
      </c>
      <c r="AO27" s="85">
        <v>6</v>
      </c>
      <c r="AP27" s="85"/>
      <c r="AQ27" s="110">
        <f t="shared" si="4"/>
        <v>87.3125</v>
      </c>
      <c r="AR27" s="64"/>
      <c r="AS27" s="72"/>
    </row>
    <row r="28" spans="1:45" s="107" customFormat="1" ht="15" x14ac:dyDescent="0.2">
      <c r="A28" s="3">
        <v>18</v>
      </c>
      <c r="C28" s="121" t="s">
        <v>105</v>
      </c>
      <c r="D28" s="121" t="s">
        <v>106</v>
      </c>
      <c r="E28" s="125">
        <v>1</v>
      </c>
      <c r="F28" s="121" t="s">
        <v>82</v>
      </c>
      <c r="G28" s="109"/>
      <c r="H28" s="66">
        <v>0.4375</v>
      </c>
      <c r="I28" s="77"/>
      <c r="J28" s="66">
        <v>0.46166666666666667</v>
      </c>
      <c r="K28" s="80"/>
      <c r="L28" s="79">
        <f t="shared" si="5"/>
        <v>2.416666666666667E-2</v>
      </c>
      <c r="M28" s="81">
        <v>2.4305555555555556E-2</v>
      </c>
      <c r="N28" s="79">
        <f t="shared" si="10"/>
        <v>1.3888888888888631E-4</v>
      </c>
      <c r="O28" s="80"/>
      <c r="P28" s="82">
        <f t="shared" si="0"/>
        <v>-12.000000000000055</v>
      </c>
      <c r="Q28" s="82">
        <f t="shared" si="1"/>
        <v>0</v>
      </c>
      <c r="R28" s="77"/>
      <c r="S28" s="135">
        <v>98.88</v>
      </c>
      <c r="T28" s="77">
        <v>0</v>
      </c>
      <c r="U28" s="77"/>
      <c r="V28" s="135">
        <v>77.03</v>
      </c>
      <c r="W28" s="77">
        <v>0</v>
      </c>
      <c r="X28" s="77"/>
      <c r="Y28" s="135">
        <v>59.12</v>
      </c>
      <c r="Z28" s="77">
        <v>0</v>
      </c>
      <c r="AA28" s="77"/>
      <c r="AB28" s="135">
        <v>66.09</v>
      </c>
      <c r="AC28" s="77">
        <v>0</v>
      </c>
      <c r="AD28" s="77"/>
      <c r="AE28" s="135">
        <v>57.7</v>
      </c>
      <c r="AF28" s="77">
        <v>0</v>
      </c>
      <c r="AG28" s="77"/>
      <c r="AH28" s="77"/>
      <c r="AI28" s="77"/>
      <c r="AJ28" s="77"/>
      <c r="AK28" s="135">
        <v>160.69</v>
      </c>
      <c r="AL28" s="83">
        <v>210</v>
      </c>
      <c r="AM28" s="83">
        <f t="shared" si="2"/>
        <v>-49.31</v>
      </c>
      <c r="AN28" s="84">
        <f t="shared" si="3"/>
        <v>0</v>
      </c>
      <c r="AO28" s="85">
        <v>0</v>
      </c>
      <c r="AP28" s="85"/>
      <c r="AQ28" s="110">
        <f t="shared" si="4"/>
        <v>89.704999999999998</v>
      </c>
      <c r="AR28" s="10"/>
      <c r="AS28" s="11"/>
    </row>
    <row r="29" spans="1:45" s="107" customFormat="1" ht="15" x14ac:dyDescent="0.2">
      <c r="A29" s="3">
        <v>19</v>
      </c>
      <c r="C29" s="121" t="s">
        <v>107</v>
      </c>
      <c r="D29" s="121" t="s">
        <v>59</v>
      </c>
      <c r="E29" s="120">
        <v>1</v>
      </c>
      <c r="F29" s="121" t="s">
        <v>82</v>
      </c>
      <c r="G29" s="109"/>
      <c r="H29" s="66">
        <v>0.44097222222222199</v>
      </c>
      <c r="I29" s="77"/>
      <c r="J29" s="81">
        <v>0.46559027777777778</v>
      </c>
      <c r="K29" s="80"/>
      <c r="L29" s="79">
        <f t="shared" si="5"/>
        <v>2.4618055555555796E-2</v>
      </c>
      <c r="M29" s="81">
        <v>2.4305555555555556E-2</v>
      </c>
      <c r="N29" s="79">
        <f t="shared" si="10"/>
        <v>3.1250000000023967E-4</v>
      </c>
      <c r="O29" s="80"/>
      <c r="P29" s="82">
        <f t="shared" si="0"/>
        <v>-8.2499999999948237</v>
      </c>
      <c r="Q29" s="82">
        <f t="shared" si="1"/>
        <v>0</v>
      </c>
      <c r="R29" s="77"/>
      <c r="S29" s="135">
        <v>85.89</v>
      </c>
      <c r="T29" s="77">
        <v>0</v>
      </c>
      <c r="U29" s="77"/>
      <c r="V29" s="135">
        <v>51.22</v>
      </c>
      <c r="W29" s="77">
        <v>0</v>
      </c>
      <c r="X29" s="77"/>
      <c r="Y29" s="135">
        <v>47.53</v>
      </c>
      <c r="Z29" s="77">
        <v>0</v>
      </c>
      <c r="AA29" s="77"/>
      <c r="AB29" s="135">
        <v>72.28</v>
      </c>
      <c r="AC29" s="77">
        <v>2</v>
      </c>
      <c r="AD29" s="77"/>
      <c r="AE29" s="135">
        <v>68.13</v>
      </c>
      <c r="AF29" s="77">
        <v>0</v>
      </c>
      <c r="AG29" s="77"/>
      <c r="AH29" s="77"/>
      <c r="AI29" s="77"/>
      <c r="AJ29" s="77"/>
      <c r="AK29" s="135">
        <v>179.3</v>
      </c>
      <c r="AL29" s="83">
        <v>210</v>
      </c>
      <c r="AM29" s="83">
        <f t="shared" si="2"/>
        <v>-30.699999999999989</v>
      </c>
      <c r="AN29" s="84">
        <f t="shared" si="3"/>
        <v>0</v>
      </c>
      <c r="AO29" s="85">
        <v>0</v>
      </c>
      <c r="AP29" s="85"/>
      <c r="AQ29" s="110">
        <f t="shared" si="4"/>
        <v>83.262500000000003</v>
      </c>
      <c r="AR29" s="10"/>
      <c r="AS29" s="11"/>
    </row>
    <row r="30" spans="1:45" s="107" customFormat="1" ht="15" x14ac:dyDescent="0.2">
      <c r="A30" s="3">
        <v>21</v>
      </c>
      <c r="C30" s="121" t="s">
        <v>109</v>
      </c>
      <c r="D30" s="121" t="s">
        <v>110</v>
      </c>
      <c r="E30" s="120">
        <v>3</v>
      </c>
      <c r="F30" s="121" t="s">
        <v>111</v>
      </c>
      <c r="G30" s="109"/>
      <c r="H30" s="66">
        <v>0.44791666666666702</v>
      </c>
      <c r="I30" s="77"/>
      <c r="J30" s="81">
        <v>0.47175925925925927</v>
      </c>
      <c r="K30" s="80"/>
      <c r="L30" s="79">
        <f t="shared" si="5"/>
        <v>2.3842592592592249E-2</v>
      </c>
      <c r="M30" s="81">
        <v>2.4305555555555556E-2</v>
      </c>
      <c r="N30" s="79">
        <f t="shared" si="10"/>
        <v>4.6296296296330711E-4</v>
      </c>
      <c r="O30" s="80"/>
      <c r="P30" s="82">
        <f t="shared" si="0"/>
        <v>-4.9999999999925659</v>
      </c>
      <c r="Q30" s="82">
        <f t="shared" si="1"/>
        <v>0</v>
      </c>
      <c r="R30" s="77"/>
      <c r="S30" s="135">
        <v>80.37</v>
      </c>
      <c r="T30" s="77">
        <v>0</v>
      </c>
      <c r="U30" s="77"/>
      <c r="V30" s="135">
        <v>48.25</v>
      </c>
      <c r="W30" s="77">
        <v>0</v>
      </c>
      <c r="X30" s="77"/>
      <c r="Y30" s="135">
        <v>42.22</v>
      </c>
      <c r="Z30" s="77">
        <v>0</v>
      </c>
      <c r="AA30" s="77"/>
      <c r="AB30" s="135">
        <v>54.94</v>
      </c>
      <c r="AC30" s="77">
        <v>0</v>
      </c>
      <c r="AD30" s="77"/>
      <c r="AE30" s="135">
        <v>48.16</v>
      </c>
      <c r="AF30" s="77">
        <v>0</v>
      </c>
      <c r="AG30" s="77"/>
      <c r="AH30" s="77"/>
      <c r="AI30" s="77"/>
      <c r="AJ30" s="77"/>
      <c r="AK30" s="135">
        <v>164.46</v>
      </c>
      <c r="AL30" s="83">
        <v>210</v>
      </c>
      <c r="AM30" s="83">
        <f t="shared" si="2"/>
        <v>-45.539999999999992</v>
      </c>
      <c r="AN30" s="84">
        <f t="shared" si="3"/>
        <v>0</v>
      </c>
      <c r="AO30" s="85">
        <v>0</v>
      </c>
      <c r="AP30" s="85"/>
      <c r="AQ30" s="110">
        <f t="shared" si="4"/>
        <v>68.484999999999999</v>
      </c>
      <c r="AR30" s="10"/>
      <c r="AS30" s="11"/>
    </row>
    <row r="31" spans="1:45" s="107" customFormat="1" ht="15" x14ac:dyDescent="0.2">
      <c r="A31" s="3">
        <v>22</v>
      </c>
      <c r="C31" s="121" t="s">
        <v>112</v>
      </c>
      <c r="D31" s="121" t="s">
        <v>113</v>
      </c>
      <c r="E31" s="125">
        <v>2</v>
      </c>
      <c r="F31" s="121" t="s">
        <v>81</v>
      </c>
      <c r="G31" s="109"/>
      <c r="H31" s="66">
        <v>0.45138888888888901</v>
      </c>
      <c r="I31" s="77"/>
      <c r="J31" s="81">
        <v>0.47574074074074074</v>
      </c>
      <c r="K31" s="80"/>
      <c r="L31" s="79">
        <f t="shared" si="5"/>
        <v>2.4351851851851736E-2</v>
      </c>
      <c r="M31" s="81">
        <v>2.4305555555555556E-2</v>
      </c>
      <c r="N31" s="79">
        <f t="shared" si="10"/>
        <v>4.629629629617979E-5</v>
      </c>
      <c r="O31" s="80"/>
      <c r="P31" s="82">
        <f t="shared" si="0"/>
        <v>-14.000000000002517</v>
      </c>
      <c r="Q31" s="82">
        <f t="shared" si="1"/>
        <v>0</v>
      </c>
      <c r="R31" s="77"/>
      <c r="S31" s="135">
        <v>77.47</v>
      </c>
      <c r="T31" s="77">
        <v>0</v>
      </c>
      <c r="U31" s="77"/>
      <c r="V31" s="135">
        <v>42.25</v>
      </c>
      <c r="W31" s="77">
        <v>0</v>
      </c>
      <c r="X31" s="77"/>
      <c r="Y31" s="135">
        <v>43.62</v>
      </c>
      <c r="Z31" s="77">
        <v>0</v>
      </c>
      <c r="AA31" s="77"/>
      <c r="AB31" s="135">
        <v>53.03</v>
      </c>
      <c r="AC31" s="77">
        <v>0</v>
      </c>
      <c r="AD31" s="77"/>
      <c r="AE31" s="135">
        <v>51.48</v>
      </c>
      <c r="AF31" s="77">
        <v>0</v>
      </c>
      <c r="AG31" s="77"/>
      <c r="AH31" s="77"/>
      <c r="AI31" s="77"/>
      <c r="AJ31" s="77"/>
      <c r="AK31" s="135">
        <v>168.2</v>
      </c>
      <c r="AL31" s="83">
        <v>210</v>
      </c>
      <c r="AM31" s="83">
        <f t="shared" si="2"/>
        <v>-41.800000000000011</v>
      </c>
      <c r="AN31" s="84">
        <f t="shared" si="3"/>
        <v>0</v>
      </c>
      <c r="AO31" s="85">
        <v>0</v>
      </c>
      <c r="AP31" s="85"/>
      <c r="AQ31" s="110">
        <f t="shared" si="4"/>
        <v>66.962500000000006</v>
      </c>
      <c r="AR31" s="10"/>
      <c r="AS31" s="11"/>
    </row>
    <row r="32" spans="1:45" ht="15" x14ac:dyDescent="0.2">
      <c r="A32" s="3">
        <v>23</v>
      </c>
      <c r="C32" s="121" t="s">
        <v>114</v>
      </c>
      <c r="D32" s="121" t="s">
        <v>108</v>
      </c>
      <c r="E32" s="120">
        <v>4</v>
      </c>
      <c r="F32" s="121" t="s">
        <v>83</v>
      </c>
      <c r="G32" s="75"/>
      <c r="H32" s="66">
        <v>0.45486111111111099</v>
      </c>
      <c r="I32" s="77"/>
      <c r="J32" s="81">
        <v>0.47900462962962959</v>
      </c>
      <c r="K32" s="80"/>
      <c r="L32" s="79">
        <f t="shared" si="5"/>
        <v>2.4143518518518592E-2</v>
      </c>
      <c r="M32" s="81">
        <v>2.4305555555555556E-2</v>
      </c>
      <c r="N32" s="79">
        <f t="shared" si="10"/>
        <v>1.6203703703696407E-4</v>
      </c>
      <c r="O32" s="80"/>
      <c r="P32" s="82">
        <f t="shared" si="0"/>
        <v>-11.500000000001576</v>
      </c>
      <c r="Q32" s="82">
        <f t="shared" si="1"/>
        <v>0</v>
      </c>
      <c r="R32" s="77"/>
      <c r="S32" s="135">
        <v>78</v>
      </c>
      <c r="T32" s="77">
        <v>0</v>
      </c>
      <c r="U32" s="77"/>
      <c r="V32" s="135">
        <v>47.19</v>
      </c>
      <c r="W32" s="77">
        <v>0</v>
      </c>
      <c r="X32" s="77"/>
      <c r="Y32" s="135">
        <v>39.22</v>
      </c>
      <c r="Z32" s="77">
        <v>0</v>
      </c>
      <c r="AA32" s="77"/>
      <c r="AB32" s="135">
        <v>54.5</v>
      </c>
      <c r="AC32" s="77">
        <v>0</v>
      </c>
      <c r="AD32" s="77"/>
      <c r="AE32" s="135">
        <v>45.38</v>
      </c>
      <c r="AF32" s="77">
        <v>0</v>
      </c>
      <c r="AG32" s="77"/>
      <c r="AH32" s="77"/>
      <c r="AI32" s="77"/>
      <c r="AJ32" s="77"/>
      <c r="AK32" s="135">
        <v>181.3</v>
      </c>
      <c r="AL32" s="83">
        <v>210</v>
      </c>
      <c r="AM32" s="83">
        <f t="shared" si="2"/>
        <v>-28.699999999999989</v>
      </c>
      <c r="AN32" s="84">
        <f t="shared" si="3"/>
        <v>0</v>
      </c>
      <c r="AO32" s="85">
        <v>3</v>
      </c>
      <c r="AP32" s="85"/>
      <c r="AQ32" s="110">
        <f t="shared" si="4"/>
        <v>69.072500000000005</v>
      </c>
      <c r="AR32" s="64"/>
      <c r="AS32" s="63"/>
    </row>
    <row r="33" spans="1:45" ht="15" x14ac:dyDescent="0.2">
      <c r="A33" s="3">
        <v>24</v>
      </c>
      <c r="C33" s="121" t="s">
        <v>115</v>
      </c>
      <c r="D33" s="121" t="s">
        <v>116</v>
      </c>
      <c r="E33" s="125">
        <v>1</v>
      </c>
      <c r="F33" s="121" t="s">
        <v>82</v>
      </c>
      <c r="G33" s="9"/>
      <c r="H33" s="66">
        <v>0.45833333333333298</v>
      </c>
      <c r="I33" s="77"/>
      <c r="J33" s="81">
        <v>0.48290509259259262</v>
      </c>
      <c r="K33" s="80"/>
      <c r="L33" s="79">
        <f t="shared" si="5"/>
        <v>2.457175925925964E-2</v>
      </c>
      <c r="M33" s="81">
        <v>2.4305555555555556E-2</v>
      </c>
      <c r="N33" s="79">
        <f t="shared" si="10"/>
        <v>2.6620370370408417E-4</v>
      </c>
      <c r="O33" s="80"/>
      <c r="P33" s="82">
        <f t="shared" si="0"/>
        <v>-9.2499999999917826</v>
      </c>
      <c r="Q33" s="82">
        <f t="shared" si="1"/>
        <v>0</v>
      </c>
      <c r="R33" s="77"/>
      <c r="S33" s="135">
        <v>138.37</v>
      </c>
      <c r="T33" s="77">
        <v>0</v>
      </c>
      <c r="U33" s="77"/>
      <c r="V33" s="135">
        <v>151.44</v>
      </c>
      <c r="W33" s="77">
        <v>0</v>
      </c>
      <c r="X33" s="77"/>
      <c r="Y33" s="135">
        <v>57.69</v>
      </c>
      <c r="Z33" s="77">
        <v>0</v>
      </c>
      <c r="AA33" s="77"/>
      <c r="AB33" s="135">
        <v>87.13</v>
      </c>
      <c r="AC33" s="77">
        <v>0</v>
      </c>
      <c r="AD33" s="77"/>
      <c r="AE33" s="135">
        <v>67.819999999999993</v>
      </c>
      <c r="AF33" s="77">
        <v>0</v>
      </c>
      <c r="AG33" s="77"/>
      <c r="AH33" s="77"/>
      <c r="AI33" s="77"/>
      <c r="AJ33" s="77"/>
      <c r="AK33" s="135">
        <v>229.33</v>
      </c>
      <c r="AL33" s="83">
        <v>210</v>
      </c>
      <c r="AM33" s="83">
        <f t="shared" si="2"/>
        <v>19.330000000000013</v>
      </c>
      <c r="AN33" s="84">
        <f t="shared" si="3"/>
        <v>9.6650000000000063</v>
      </c>
      <c r="AO33" s="85">
        <v>0</v>
      </c>
      <c r="AP33" s="85"/>
      <c r="AQ33" s="110">
        <f t="shared" si="4"/>
        <v>135.2775</v>
      </c>
      <c r="AS33" s="63"/>
    </row>
    <row r="34" spans="1:45" ht="15" x14ac:dyDescent="0.2">
      <c r="A34" s="3">
        <v>25</v>
      </c>
      <c r="C34" s="121" t="s">
        <v>117</v>
      </c>
      <c r="D34" s="121" t="s">
        <v>118</v>
      </c>
      <c r="E34" s="125">
        <v>1</v>
      </c>
      <c r="F34" s="121" t="s">
        <v>82</v>
      </c>
      <c r="G34" s="9"/>
      <c r="H34" s="66">
        <v>0.46180555555555503</v>
      </c>
      <c r="I34" s="77"/>
      <c r="J34" s="81">
        <v>0.48633101851851851</v>
      </c>
      <c r="K34" s="80"/>
      <c r="L34" s="79">
        <f t="shared" si="5"/>
        <v>2.4525462962963485E-2</v>
      </c>
      <c r="M34" s="81">
        <v>2.4305555555555556E-2</v>
      </c>
      <c r="N34" s="79">
        <f t="shared" si="10"/>
        <v>2.1990740740792866E-4</v>
      </c>
      <c r="O34" s="80"/>
      <c r="P34" s="82">
        <f t="shared" si="0"/>
        <v>-10.249999999988741</v>
      </c>
      <c r="Q34" s="82">
        <f t="shared" si="1"/>
        <v>0</v>
      </c>
      <c r="R34" s="77"/>
      <c r="S34" s="135">
        <v>86.34</v>
      </c>
      <c r="T34" s="77">
        <v>0</v>
      </c>
      <c r="U34" s="77"/>
      <c r="V34" s="135">
        <v>55.09</v>
      </c>
      <c r="W34" s="77">
        <v>0</v>
      </c>
      <c r="X34" s="77"/>
      <c r="Y34" s="135">
        <v>42</v>
      </c>
      <c r="Z34" s="77">
        <v>0</v>
      </c>
      <c r="AA34" s="77"/>
      <c r="AB34" s="135">
        <v>67.22</v>
      </c>
      <c r="AC34" s="77">
        <v>0</v>
      </c>
      <c r="AD34" s="77"/>
      <c r="AE34" s="135">
        <v>53.97</v>
      </c>
      <c r="AF34" s="77">
        <v>0</v>
      </c>
      <c r="AG34" s="77"/>
      <c r="AH34" s="77"/>
      <c r="AI34" s="77"/>
      <c r="AJ34" s="77"/>
      <c r="AK34" s="135">
        <v>153.63</v>
      </c>
      <c r="AL34" s="83">
        <v>210</v>
      </c>
      <c r="AM34" s="83">
        <f t="shared" si="2"/>
        <v>-56.370000000000005</v>
      </c>
      <c r="AN34" s="84">
        <f t="shared" si="3"/>
        <v>0</v>
      </c>
      <c r="AO34" s="85">
        <v>3</v>
      </c>
      <c r="AP34" s="85"/>
      <c r="AQ34" s="110">
        <f t="shared" si="4"/>
        <v>79.155000000000001</v>
      </c>
      <c r="AS34" s="63"/>
    </row>
    <row r="35" spans="1:45" ht="15" x14ac:dyDescent="0.2">
      <c r="A35" s="3">
        <v>26</v>
      </c>
      <c r="C35" s="121" t="s">
        <v>119</v>
      </c>
      <c r="D35" s="121" t="s">
        <v>120</v>
      </c>
      <c r="E35" s="120">
        <v>5</v>
      </c>
      <c r="F35" s="121" t="s">
        <v>84</v>
      </c>
      <c r="G35" s="9"/>
      <c r="H35" s="66">
        <v>0.46527777777777801</v>
      </c>
      <c r="I35" s="77"/>
      <c r="J35" s="81">
        <v>0.48945601851851855</v>
      </c>
      <c r="K35" s="80"/>
      <c r="L35" s="79">
        <f t="shared" si="5"/>
        <v>2.4178240740740542E-2</v>
      </c>
      <c r="M35" s="81">
        <v>2.4305555555555556E-2</v>
      </c>
      <c r="N35" s="79">
        <f t="shared" si="10"/>
        <v>1.2731481481501397E-4</v>
      </c>
      <c r="O35" s="80"/>
      <c r="P35" s="82">
        <f t="shared" si="0"/>
        <v>-12.249999999995698</v>
      </c>
      <c r="Q35" s="82">
        <f t="shared" si="1"/>
        <v>0</v>
      </c>
      <c r="R35" s="77"/>
      <c r="S35" s="135">
        <v>86.88</v>
      </c>
      <c r="T35" s="77">
        <v>0</v>
      </c>
      <c r="U35" s="77"/>
      <c r="V35" s="135">
        <v>48.62</v>
      </c>
      <c r="W35" s="77">
        <v>0</v>
      </c>
      <c r="X35" s="77"/>
      <c r="Y35" s="135">
        <v>49.22</v>
      </c>
      <c r="Z35" s="77">
        <v>0</v>
      </c>
      <c r="AA35" s="77"/>
      <c r="AB35" s="135">
        <v>67.09</v>
      </c>
      <c r="AC35" s="77">
        <v>0</v>
      </c>
      <c r="AD35" s="77"/>
      <c r="AE35" s="135">
        <v>61.07</v>
      </c>
      <c r="AF35" s="77">
        <v>0</v>
      </c>
      <c r="AG35" s="77"/>
      <c r="AH35" s="77"/>
      <c r="AI35" s="77"/>
      <c r="AJ35" s="77"/>
      <c r="AK35" s="135">
        <v>164.6</v>
      </c>
      <c r="AL35" s="83">
        <v>210</v>
      </c>
      <c r="AM35" s="83">
        <f t="shared" si="2"/>
        <v>-45.400000000000006</v>
      </c>
      <c r="AN35" s="84">
        <f t="shared" si="3"/>
        <v>0</v>
      </c>
      <c r="AO35" s="85">
        <v>9</v>
      </c>
      <c r="AP35" s="85"/>
      <c r="AQ35" s="110">
        <f t="shared" si="4"/>
        <v>87.22</v>
      </c>
      <c r="AS35" s="63"/>
    </row>
    <row r="36" spans="1:45" ht="15" x14ac:dyDescent="0.2">
      <c r="A36" s="3">
        <v>27</v>
      </c>
      <c r="C36" s="121" t="s">
        <v>121</v>
      </c>
      <c r="D36" s="121" t="s">
        <v>122</v>
      </c>
      <c r="E36" s="120">
        <v>1</v>
      </c>
      <c r="F36" s="121" t="s">
        <v>82</v>
      </c>
      <c r="G36" s="75"/>
      <c r="H36" s="66">
        <v>0.46875</v>
      </c>
      <c r="I36" s="77"/>
      <c r="J36" s="81">
        <v>0.4929398148148148</v>
      </c>
      <c r="K36" s="80"/>
      <c r="L36" s="79">
        <f t="shared" si="5"/>
        <v>2.4189814814814803E-2</v>
      </c>
      <c r="M36" s="81">
        <v>2.4305555555555556E-2</v>
      </c>
      <c r="N36" s="79">
        <f t="shared" si="10"/>
        <v>1.1574074074075305E-4</v>
      </c>
      <c r="O36" s="80"/>
      <c r="P36" s="82">
        <f t="shared" si="0"/>
        <v>-12.499999999999734</v>
      </c>
      <c r="Q36" s="82">
        <f t="shared" si="1"/>
        <v>0</v>
      </c>
      <c r="R36" s="77"/>
      <c r="S36" s="135">
        <v>71.540000000000006</v>
      </c>
      <c r="T36" s="77">
        <v>0</v>
      </c>
      <c r="U36" s="77"/>
      <c r="V36" s="135">
        <v>41.9</v>
      </c>
      <c r="W36" s="77">
        <v>0</v>
      </c>
      <c r="X36" s="77"/>
      <c r="Y36" s="135">
        <v>36.409999999999997</v>
      </c>
      <c r="Z36" s="77">
        <v>0</v>
      </c>
      <c r="AA36" s="77"/>
      <c r="AB36" s="135">
        <v>50.4</v>
      </c>
      <c r="AC36" s="77">
        <v>0</v>
      </c>
      <c r="AD36" s="77"/>
      <c r="AE36" s="135">
        <v>44.36</v>
      </c>
      <c r="AF36" s="77">
        <v>0</v>
      </c>
      <c r="AG36" s="77"/>
      <c r="AH36" s="77"/>
      <c r="AI36" s="77"/>
      <c r="AJ36" s="77"/>
      <c r="AK36" s="135">
        <v>156.26</v>
      </c>
      <c r="AL36" s="83">
        <v>210</v>
      </c>
      <c r="AM36" s="83">
        <f t="shared" si="2"/>
        <v>-53.740000000000009</v>
      </c>
      <c r="AN36" s="84">
        <f t="shared" si="3"/>
        <v>0</v>
      </c>
      <c r="AO36" s="85">
        <v>0</v>
      </c>
      <c r="AP36" s="85"/>
      <c r="AQ36" s="110">
        <f t="shared" si="4"/>
        <v>61.152500000000003</v>
      </c>
      <c r="AR36" s="64"/>
      <c r="AS36" s="63"/>
    </row>
    <row r="37" spans="1:45" ht="15" x14ac:dyDescent="0.2">
      <c r="A37" s="3">
        <v>28</v>
      </c>
      <c r="C37" s="121" t="s">
        <v>123</v>
      </c>
      <c r="D37" s="121" t="s">
        <v>124</v>
      </c>
      <c r="E37" s="120">
        <v>2</v>
      </c>
      <c r="F37" s="121" t="s">
        <v>81</v>
      </c>
      <c r="G37" s="75"/>
      <c r="H37" s="66">
        <v>0.47222222222222199</v>
      </c>
      <c r="I37" s="77"/>
      <c r="J37" s="81">
        <v>0.49640046296296297</v>
      </c>
      <c r="K37" s="80"/>
      <c r="L37" s="79">
        <f t="shared" si="5"/>
        <v>2.4178240740740986E-2</v>
      </c>
      <c r="M37" s="81">
        <v>2.4305555555555556E-2</v>
      </c>
      <c r="N37" s="79">
        <f t="shared" si="10"/>
        <v>1.2731481481456988E-4</v>
      </c>
      <c r="O37" s="80"/>
      <c r="P37" s="82">
        <f t="shared" si="0"/>
        <v>-12.25000000000529</v>
      </c>
      <c r="Q37" s="82">
        <f t="shared" si="1"/>
        <v>0</v>
      </c>
      <c r="R37" s="77"/>
      <c r="S37" s="135">
        <v>88.5</v>
      </c>
      <c r="T37" s="77">
        <v>0</v>
      </c>
      <c r="U37" s="77"/>
      <c r="V37" s="135">
        <v>59.06</v>
      </c>
      <c r="W37" s="77">
        <v>0</v>
      </c>
      <c r="X37" s="77"/>
      <c r="Y37" s="135">
        <v>48.22</v>
      </c>
      <c r="Z37" s="77">
        <v>0</v>
      </c>
      <c r="AA37" s="77"/>
      <c r="AB37" s="135">
        <v>59.88</v>
      </c>
      <c r="AC37" s="77">
        <v>0</v>
      </c>
      <c r="AD37" s="77"/>
      <c r="AE37" s="135">
        <v>56.49</v>
      </c>
      <c r="AF37" s="77">
        <v>0</v>
      </c>
      <c r="AG37" s="77"/>
      <c r="AH37" s="77"/>
      <c r="AI37" s="77"/>
      <c r="AJ37" s="77"/>
      <c r="AK37" s="135">
        <v>136.68</v>
      </c>
      <c r="AL37" s="83">
        <v>210</v>
      </c>
      <c r="AM37" s="83">
        <f t="shared" si="2"/>
        <v>-73.319999999999993</v>
      </c>
      <c r="AN37" s="84">
        <f t="shared" si="3"/>
        <v>0</v>
      </c>
      <c r="AO37" s="85">
        <v>0</v>
      </c>
      <c r="AP37" s="85"/>
      <c r="AQ37" s="110">
        <f t="shared" si="4"/>
        <v>78.037499999999994</v>
      </c>
      <c r="AR37" s="64"/>
      <c r="AS37" s="63"/>
    </row>
    <row r="38" spans="1:45" ht="15" x14ac:dyDescent="0.2">
      <c r="A38" s="3">
        <v>29</v>
      </c>
      <c r="C38" s="121" t="s">
        <v>125</v>
      </c>
      <c r="D38" s="121" t="s">
        <v>126</v>
      </c>
      <c r="E38" s="120">
        <v>1</v>
      </c>
      <c r="F38" s="121" t="s">
        <v>82</v>
      </c>
      <c r="G38" s="75"/>
      <c r="H38" s="66">
        <v>0.47569444444444398</v>
      </c>
      <c r="I38" s="77"/>
      <c r="J38" s="81">
        <v>0.49993055555555554</v>
      </c>
      <c r="K38" s="80"/>
      <c r="L38" s="79">
        <f t="shared" si="5"/>
        <v>2.4236111111111569E-2</v>
      </c>
      <c r="M38" s="81">
        <v>2.4305555555555556E-2</v>
      </c>
      <c r="N38" s="79">
        <f t="shared" si="10"/>
        <v>6.9444444443986925E-5</v>
      </c>
      <c r="O38" s="80"/>
      <c r="P38" s="82">
        <f t="shared" si="0"/>
        <v>-13.500000000009882</v>
      </c>
      <c r="Q38" s="82">
        <f t="shared" si="1"/>
        <v>0</v>
      </c>
      <c r="R38" s="77"/>
      <c r="S38" s="135">
        <v>82.22</v>
      </c>
      <c r="T38" s="77">
        <v>2</v>
      </c>
      <c r="U38" s="77"/>
      <c r="V38" s="135">
        <v>49.1</v>
      </c>
      <c r="W38" s="77">
        <v>0</v>
      </c>
      <c r="X38" s="77"/>
      <c r="Y38" s="135">
        <v>43.78</v>
      </c>
      <c r="Z38" s="77">
        <v>0</v>
      </c>
      <c r="AA38" s="77"/>
      <c r="AB38" s="135">
        <v>55.75</v>
      </c>
      <c r="AC38" s="77">
        <v>0</v>
      </c>
      <c r="AD38" s="77"/>
      <c r="AE38" s="135">
        <v>51.04</v>
      </c>
      <c r="AF38" s="77">
        <v>0</v>
      </c>
      <c r="AG38" s="77"/>
      <c r="AH38" s="77"/>
      <c r="AI38" s="77"/>
      <c r="AJ38" s="77"/>
      <c r="AK38" s="135">
        <v>123.6</v>
      </c>
      <c r="AL38" s="83">
        <v>210</v>
      </c>
      <c r="AM38" s="83">
        <f t="shared" si="2"/>
        <v>-86.4</v>
      </c>
      <c r="AN38" s="84">
        <f t="shared" si="3"/>
        <v>0</v>
      </c>
      <c r="AO38" s="85">
        <v>0</v>
      </c>
      <c r="AP38" s="85"/>
      <c r="AQ38" s="110">
        <f t="shared" si="4"/>
        <v>72.472499999999997</v>
      </c>
      <c r="AS38" s="63"/>
    </row>
    <row r="39" spans="1:45" ht="15" x14ac:dyDescent="0.2">
      <c r="A39" s="3">
        <v>31</v>
      </c>
      <c r="C39" s="121" t="s">
        <v>127</v>
      </c>
      <c r="D39" s="121" t="s">
        <v>128</v>
      </c>
      <c r="E39" s="120">
        <v>5</v>
      </c>
      <c r="F39" s="121" t="s">
        <v>84</v>
      </c>
      <c r="G39" s="9"/>
      <c r="H39" s="66">
        <v>0.48263888888888901</v>
      </c>
      <c r="I39" s="77"/>
      <c r="J39" s="81">
        <v>0.50685185185185189</v>
      </c>
      <c r="K39" s="80"/>
      <c r="L39" s="79">
        <f t="shared" si="5"/>
        <v>2.4212962962962881E-2</v>
      </c>
      <c r="M39" s="81">
        <v>2.4305555555555556E-2</v>
      </c>
      <c r="N39" s="79">
        <f t="shared" si="10"/>
        <v>9.2592592592675299E-5</v>
      </c>
      <c r="O39" s="80"/>
      <c r="P39" s="82">
        <f t="shared" si="0"/>
        <v>-12.999999999998213</v>
      </c>
      <c r="Q39" s="82">
        <f t="shared" si="1"/>
        <v>0</v>
      </c>
      <c r="R39" s="77"/>
      <c r="S39" s="135">
        <v>76.63</v>
      </c>
      <c r="T39" s="77">
        <v>0</v>
      </c>
      <c r="U39" s="77"/>
      <c r="V39" s="135">
        <v>42</v>
      </c>
      <c r="W39" s="77">
        <v>0</v>
      </c>
      <c r="X39" s="77"/>
      <c r="Y39" s="135">
        <v>38.75</v>
      </c>
      <c r="Z39" s="77">
        <v>0</v>
      </c>
      <c r="AA39" s="77"/>
      <c r="AB39" s="135">
        <v>57.13</v>
      </c>
      <c r="AC39" s="77">
        <v>0</v>
      </c>
      <c r="AD39" s="77"/>
      <c r="AE39" s="135">
        <v>49.98</v>
      </c>
      <c r="AF39" s="77">
        <v>0</v>
      </c>
      <c r="AG39" s="77"/>
      <c r="AH39" s="77"/>
      <c r="AI39" s="77"/>
      <c r="AJ39" s="77"/>
      <c r="AK39" s="135">
        <v>162.16999999999999</v>
      </c>
      <c r="AL39" s="83">
        <v>210</v>
      </c>
      <c r="AM39" s="83">
        <f t="shared" si="2"/>
        <v>-47.830000000000013</v>
      </c>
      <c r="AN39" s="84">
        <f t="shared" si="3"/>
        <v>0</v>
      </c>
      <c r="AO39" s="85">
        <v>3</v>
      </c>
      <c r="AP39" s="85"/>
      <c r="AQ39" s="110">
        <f t="shared" si="4"/>
        <v>69.122500000000002</v>
      </c>
      <c r="AS39" s="63"/>
    </row>
    <row r="40" spans="1:45" ht="15" x14ac:dyDescent="0.2">
      <c r="A40" s="3">
        <v>32</v>
      </c>
      <c r="C40" s="121" t="s">
        <v>129</v>
      </c>
      <c r="D40" s="121" t="s">
        <v>130</v>
      </c>
      <c r="E40" s="120">
        <v>2</v>
      </c>
      <c r="F40" s="121" t="s">
        <v>81</v>
      </c>
      <c r="G40" s="9"/>
      <c r="H40" s="66">
        <v>0.48749999999999999</v>
      </c>
      <c r="I40" s="77"/>
      <c r="J40" s="81">
        <v>0.51208333333333333</v>
      </c>
      <c r="K40" s="80"/>
      <c r="L40" s="79">
        <f t="shared" ref="L40:L71" si="11">J40-H40</f>
        <v>2.4583333333333346E-2</v>
      </c>
      <c r="M40" s="81">
        <v>2.4305555555555556E-2</v>
      </c>
      <c r="N40" s="79">
        <f t="shared" si="10"/>
        <v>2.7777777777778997E-4</v>
      </c>
      <c r="O40" s="80"/>
      <c r="P40" s="82">
        <f t="shared" si="0"/>
        <v>-8.9999999999997371</v>
      </c>
      <c r="Q40" s="82">
        <f t="shared" si="1"/>
        <v>0</v>
      </c>
      <c r="R40" s="77"/>
      <c r="S40" s="135">
        <v>81.44</v>
      </c>
      <c r="T40" s="77">
        <v>0</v>
      </c>
      <c r="U40" s="77"/>
      <c r="V40" s="135">
        <v>41.91</v>
      </c>
      <c r="W40" s="77">
        <v>0</v>
      </c>
      <c r="X40" s="77"/>
      <c r="Y40" s="135">
        <v>36.69</v>
      </c>
      <c r="Z40" s="77">
        <v>0</v>
      </c>
      <c r="AA40" s="77"/>
      <c r="AB40" s="135">
        <v>52.4</v>
      </c>
      <c r="AC40" s="77">
        <v>0</v>
      </c>
      <c r="AD40" s="77"/>
      <c r="AE40" s="135">
        <v>46.85</v>
      </c>
      <c r="AF40" s="77">
        <v>0</v>
      </c>
      <c r="AG40" s="77"/>
      <c r="AH40" s="77"/>
      <c r="AI40" s="77"/>
      <c r="AJ40" s="77"/>
      <c r="AK40" s="135">
        <v>164.06</v>
      </c>
      <c r="AL40" s="83">
        <v>210</v>
      </c>
      <c r="AM40" s="83">
        <f t="shared" si="2"/>
        <v>-45.94</v>
      </c>
      <c r="AN40" s="84">
        <f t="shared" si="3"/>
        <v>0</v>
      </c>
      <c r="AO40" s="85">
        <v>0</v>
      </c>
      <c r="AP40" s="85"/>
      <c r="AQ40" s="110">
        <f t="shared" si="4"/>
        <v>64.822500000000005</v>
      </c>
    </row>
    <row r="41" spans="1:45" s="107" customFormat="1" ht="15" x14ac:dyDescent="0.2">
      <c r="A41" s="3">
        <v>33</v>
      </c>
      <c r="C41" s="121" t="s">
        <v>131</v>
      </c>
      <c r="D41" s="121" t="s">
        <v>132</v>
      </c>
      <c r="E41" s="120">
        <v>4</v>
      </c>
      <c r="F41" s="121" t="s">
        <v>83</v>
      </c>
      <c r="G41" s="109"/>
      <c r="H41" s="66">
        <v>0.48958333333333298</v>
      </c>
      <c r="I41" s="77"/>
      <c r="J41" s="81">
        <v>0.51388888888888895</v>
      </c>
      <c r="K41" s="80"/>
      <c r="L41" s="79">
        <f t="shared" si="11"/>
        <v>2.4305555555555969E-2</v>
      </c>
      <c r="M41" s="81">
        <v>2.4305555555555556E-2</v>
      </c>
      <c r="N41" s="79">
        <f t="shared" si="10"/>
        <v>4.1286418728248009E-16</v>
      </c>
      <c r="O41" s="80"/>
      <c r="P41" s="82">
        <f t="shared" si="0"/>
        <v>-14.999999999991083</v>
      </c>
      <c r="Q41" s="82">
        <f t="shared" si="1"/>
        <v>0</v>
      </c>
      <c r="R41" s="77"/>
      <c r="S41" s="135">
        <v>74.28</v>
      </c>
      <c r="T41" s="77">
        <v>0</v>
      </c>
      <c r="U41" s="77"/>
      <c r="V41" s="135">
        <v>40.28</v>
      </c>
      <c r="W41" s="77">
        <v>0</v>
      </c>
      <c r="X41" s="77"/>
      <c r="Y41" s="135">
        <v>47.32</v>
      </c>
      <c r="Z41" s="77">
        <v>0</v>
      </c>
      <c r="AA41" s="77"/>
      <c r="AB41" s="135">
        <v>50</v>
      </c>
      <c r="AC41" s="77">
        <v>0</v>
      </c>
      <c r="AD41" s="77"/>
      <c r="AE41" s="135">
        <v>45.6</v>
      </c>
      <c r="AF41" s="77">
        <v>0</v>
      </c>
      <c r="AG41" s="77"/>
      <c r="AH41" s="77"/>
      <c r="AI41" s="77"/>
      <c r="AJ41" s="77"/>
      <c r="AK41" s="135">
        <v>171.05</v>
      </c>
      <c r="AL41" s="83">
        <v>210</v>
      </c>
      <c r="AM41" s="83">
        <f t="shared" si="2"/>
        <v>-38.949999999999989</v>
      </c>
      <c r="AN41" s="84">
        <f t="shared" si="3"/>
        <v>0</v>
      </c>
      <c r="AO41" s="85">
        <v>0</v>
      </c>
      <c r="AP41" s="85"/>
      <c r="AQ41" s="110">
        <f t="shared" si="4"/>
        <v>64.37</v>
      </c>
      <c r="AR41" s="10"/>
      <c r="AS41" s="11"/>
    </row>
    <row r="42" spans="1:45" s="107" customFormat="1" ht="15" x14ac:dyDescent="0.2">
      <c r="A42" s="3">
        <v>34</v>
      </c>
      <c r="C42" s="121" t="s">
        <v>133</v>
      </c>
      <c r="D42" s="121" t="s">
        <v>134</v>
      </c>
      <c r="E42" s="120">
        <v>1</v>
      </c>
      <c r="F42" s="121" t="s">
        <v>82</v>
      </c>
      <c r="G42" s="109"/>
      <c r="H42" s="66">
        <v>0.49305555555555503</v>
      </c>
      <c r="I42" s="77"/>
      <c r="J42" s="81">
        <v>0.51733796296296297</v>
      </c>
      <c r="K42" s="80"/>
      <c r="L42" s="79">
        <f t="shared" si="11"/>
        <v>2.4282407407407947E-2</v>
      </c>
      <c r="M42" s="81">
        <v>2.4305555555555556E-2</v>
      </c>
      <c r="N42" s="79">
        <f t="shared" si="10"/>
        <v>2.3148148147609376E-5</v>
      </c>
      <c r="O42" s="80"/>
      <c r="P42" s="82">
        <f t="shared" si="0"/>
        <v>-14.500000000011637</v>
      </c>
      <c r="Q42" s="82">
        <f t="shared" si="1"/>
        <v>0</v>
      </c>
      <c r="R42" s="77"/>
      <c r="S42" s="135">
        <v>87.78</v>
      </c>
      <c r="T42" s="77">
        <v>0</v>
      </c>
      <c r="U42" s="77"/>
      <c r="V42" s="135">
        <v>51.72</v>
      </c>
      <c r="W42" s="77">
        <v>0</v>
      </c>
      <c r="X42" s="77"/>
      <c r="Y42" s="135">
        <v>48.03</v>
      </c>
      <c r="Z42" s="77">
        <v>0</v>
      </c>
      <c r="AA42" s="77"/>
      <c r="AB42" s="135">
        <v>66.88</v>
      </c>
      <c r="AC42" s="77">
        <v>2</v>
      </c>
      <c r="AD42" s="77"/>
      <c r="AE42" s="135">
        <v>58.33</v>
      </c>
      <c r="AF42" s="77">
        <v>0</v>
      </c>
      <c r="AG42" s="77"/>
      <c r="AH42" s="77"/>
      <c r="AI42" s="77"/>
      <c r="AJ42" s="77"/>
      <c r="AK42" s="135">
        <v>182.13</v>
      </c>
      <c r="AL42" s="83">
        <v>210</v>
      </c>
      <c r="AM42" s="83">
        <f t="shared" si="2"/>
        <v>-27.870000000000005</v>
      </c>
      <c r="AN42" s="84">
        <f t="shared" si="3"/>
        <v>0</v>
      </c>
      <c r="AO42" s="85">
        <v>0</v>
      </c>
      <c r="AP42" s="85"/>
      <c r="AQ42" s="110">
        <f t="shared" si="4"/>
        <v>80.184999999999988</v>
      </c>
      <c r="AR42" s="10"/>
      <c r="AS42" s="11"/>
    </row>
    <row r="43" spans="1:45" ht="15" x14ac:dyDescent="0.2">
      <c r="A43" s="3">
        <v>35</v>
      </c>
      <c r="C43" s="121" t="s">
        <v>135</v>
      </c>
      <c r="D43" s="121" t="s">
        <v>136</v>
      </c>
      <c r="E43" s="125">
        <v>4</v>
      </c>
      <c r="F43" s="121" t="s">
        <v>83</v>
      </c>
      <c r="G43" s="9"/>
      <c r="H43" s="66">
        <v>0.49652777777777701</v>
      </c>
      <c r="I43" s="77"/>
      <c r="J43" s="81">
        <v>0.52024305555555561</v>
      </c>
      <c r="K43" s="80"/>
      <c r="L43" s="79">
        <f t="shared" si="11"/>
        <v>2.3715277777778598E-2</v>
      </c>
      <c r="M43" s="81">
        <v>2.4305555555555556E-2</v>
      </c>
      <c r="N43" s="79">
        <f t="shared" si="10"/>
        <v>5.9027777777695759E-4</v>
      </c>
      <c r="O43" s="80"/>
      <c r="P43" s="82">
        <f t="shared" si="0"/>
        <v>-2.2500000000177156</v>
      </c>
      <c r="Q43" s="82">
        <f t="shared" si="1"/>
        <v>0</v>
      </c>
      <c r="R43" s="77"/>
      <c r="S43" s="135">
        <v>103.84</v>
      </c>
      <c r="T43" s="77">
        <v>20</v>
      </c>
      <c r="U43" s="77"/>
      <c r="V43" s="135">
        <v>72.41</v>
      </c>
      <c r="W43" s="77">
        <v>0</v>
      </c>
      <c r="X43" s="77"/>
      <c r="Y43" s="135">
        <v>56.5</v>
      </c>
      <c r="Z43" s="77">
        <v>0</v>
      </c>
      <c r="AA43" s="77"/>
      <c r="AB43" s="135">
        <v>80.5</v>
      </c>
      <c r="AC43" s="77">
        <v>0</v>
      </c>
      <c r="AD43" s="77"/>
      <c r="AE43" s="135">
        <v>68.48</v>
      </c>
      <c r="AF43" s="77">
        <v>0</v>
      </c>
      <c r="AG43" s="77"/>
      <c r="AH43" s="77"/>
      <c r="AI43" s="77"/>
      <c r="AJ43" s="77"/>
      <c r="AK43" s="135">
        <v>180.43</v>
      </c>
      <c r="AL43" s="83">
        <v>210</v>
      </c>
      <c r="AM43" s="83">
        <f t="shared" si="2"/>
        <v>-29.569999999999993</v>
      </c>
      <c r="AN43" s="84">
        <f t="shared" si="3"/>
        <v>0</v>
      </c>
      <c r="AO43" s="85">
        <v>0</v>
      </c>
      <c r="AP43" s="85"/>
      <c r="AQ43" s="110">
        <f t="shared" si="4"/>
        <v>115.4325</v>
      </c>
      <c r="AS43" s="63"/>
    </row>
    <row r="44" spans="1:45" ht="15" x14ac:dyDescent="0.2">
      <c r="A44" s="3">
        <v>36</v>
      </c>
      <c r="C44" s="121" t="s">
        <v>137</v>
      </c>
      <c r="D44" s="121" t="s">
        <v>96</v>
      </c>
      <c r="E44" s="120">
        <v>2</v>
      </c>
      <c r="F44" s="121" t="s">
        <v>81</v>
      </c>
      <c r="G44" s="9"/>
      <c r="H44" s="66">
        <v>0.5</v>
      </c>
      <c r="I44" s="77"/>
      <c r="J44" s="81">
        <v>0.52456018518518521</v>
      </c>
      <c r="K44" s="80"/>
      <c r="L44" s="79">
        <f t="shared" si="11"/>
        <v>2.4560185185185213E-2</v>
      </c>
      <c r="M44" s="81">
        <v>2.4305555555555556E-2</v>
      </c>
      <c r="N44" s="79">
        <f t="shared" si="10"/>
        <v>2.5462962962965671E-4</v>
      </c>
      <c r="O44" s="80"/>
      <c r="P44" s="82">
        <f t="shared" si="0"/>
        <v>-9.4999999999994138</v>
      </c>
      <c r="Q44" s="82">
        <f t="shared" si="1"/>
        <v>0</v>
      </c>
      <c r="R44" s="77"/>
      <c r="S44" s="135">
        <v>101.18</v>
      </c>
      <c r="T44" s="77">
        <v>0</v>
      </c>
      <c r="U44" s="77"/>
      <c r="V44" s="135">
        <v>44.88</v>
      </c>
      <c r="W44" s="77">
        <v>0</v>
      </c>
      <c r="X44" s="77"/>
      <c r="Y44" s="135">
        <v>58.94</v>
      </c>
      <c r="Z44" s="77">
        <v>0</v>
      </c>
      <c r="AA44" s="77"/>
      <c r="AB44" s="135">
        <v>55.72</v>
      </c>
      <c r="AC44" s="77">
        <v>0</v>
      </c>
      <c r="AD44" s="77"/>
      <c r="AE44" s="135">
        <v>47.55</v>
      </c>
      <c r="AF44" s="77">
        <v>0</v>
      </c>
      <c r="AG44" s="77"/>
      <c r="AH44" s="77"/>
      <c r="AI44" s="77"/>
      <c r="AJ44" s="77"/>
      <c r="AK44" s="135">
        <v>132.9</v>
      </c>
      <c r="AL44" s="83">
        <v>210</v>
      </c>
      <c r="AM44" s="83">
        <f t="shared" si="2"/>
        <v>-77.099999999999994</v>
      </c>
      <c r="AN44" s="84">
        <f t="shared" si="3"/>
        <v>0</v>
      </c>
      <c r="AO44" s="85">
        <v>10</v>
      </c>
      <c r="AP44" s="85"/>
      <c r="AQ44" s="110">
        <f t="shared" si="4"/>
        <v>87.06750000000001</v>
      </c>
      <c r="AS44" s="63"/>
    </row>
    <row r="45" spans="1:45" ht="15" x14ac:dyDescent="0.2">
      <c r="A45" s="3">
        <v>37</v>
      </c>
      <c r="C45" s="122" t="s">
        <v>138</v>
      </c>
      <c r="D45" s="122" t="s">
        <v>139</v>
      </c>
      <c r="E45" s="120">
        <v>2</v>
      </c>
      <c r="F45" s="121" t="s">
        <v>81</v>
      </c>
      <c r="G45" s="9"/>
      <c r="H45" s="66">
        <v>0.50347222222222199</v>
      </c>
      <c r="I45" s="77"/>
      <c r="J45" s="81">
        <v>0.52747685185185189</v>
      </c>
      <c r="K45" s="80"/>
      <c r="L45" s="79">
        <f t="shared" si="11"/>
        <v>2.4004629629629903E-2</v>
      </c>
      <c r="M45" s="81">
        <v>2.4305555555555556E-2</v>
      </c>
      <c r="N45" s="79">
        <f t="shared" si="10"/>
        <v>3.0092592592565262E-4</v>
      </c>
      <c r="O45" s="80"/>
      <c r="P45" s="82">
        <f t="shared" si="0"/>
        <v>-8.5000000000059046</v>
      </c>
      <c r="Q45" s="82">
        <f t="shared" si="1"/>
        <v>0</v>
      </c>
      <c r="R45" s="77"/>
      <c r="S45" s="135">
        <v>72.87</v>
      </c>
      <c r="T45" s="77">
        <v>0</v>
      </c>
      <c r="U45" s="77"/>
      <c r="V45" s="135">
        <v>41.25</v>
      </c>
      <c r="W45" s="77">
        <v>0</v>
      </c>
      <c r="X45" s="77"/>
      <c r="Y45" s="135">
        <v>47.9</v>
      </c>
      <c r="Z45" s="77">
        <v>0</v>
      </c>
      <c r="AA45" s="77"/>
      <c r="AB45" s="135">
        <v>50.59</v>
      </c>
      <c r="AC45" s="77">
        <v>0</v>
      </c>
      <c r="AD45" s="77"/>
      <c r="AE45" s="135">
        <v>43.75</v>
      </c>
      <c r="AF45" s="77">
        <v>0</v>
      </c>
      <c r="AG45" s="77"/>
      <c r="AH45" s="77"/>
      <c r="AI45" s="77"/>
      <c r="AJ45" s="77"/>
      <c r="AK45" s="135">
        <v>177.28</v>
      </c>
      <c r="AL45" s="83">
        <v>210</v>
      </c>
      <c r="AM45" s="83">
        <f t="shared" si="2"/>
        <v>-32.72</v>
      </c>
      <c r="AN45" s="84">
        <f t="shared" si="3"/>
        <v>0</v>
      </c>
      <c r="AO45" s="85">
        <v>0</v>
      </c>
      <c r="AP45" s="85"/>
      <c r="AQ45" s="110">
        <f t="shared" si="4"/>
        <v>64.09</v>
      </c>
    </row>
    <row r="46" spans="1:45" s="107" customFormat="1" ht="15" x14ac:dyDescent="0.2">
      <c r="A46" s="3">
        <v>38</v>
      </c>
      <c r="C46" s="122" t="s">
        <v>140</v>
      </c>
      <c r="D46" s="122" t="s">
        <v>141</v>
      </c>
      <c r="E46" s="120">
        <v>2</v>
      </c>
      <c r="F46" s="121" t="s">
        <v>81</v>
      </c>
      <c r="G46" s="123"/>
      <c r="H46" s="66">
        <v>0.50694444444444398</v>
      </c>
      <c r="I46" s="77"/>
      <c r="J46" s="81">
        <v>0.53101851851851845</v>
      </c>
      <c r="K46" s="80"/>
      <c r="L46" s="79">
        <f t="shared" si="11"/>
        <v>2.407407407407447E-2</v>
      </c>
      <c r="M46" s="81">
        <v>2.4305555555555556E-2</v>
      </c>
      <c r="N46" s="79">
        <f t="shared" si="10"/>
        <v>2.314814814810863E-4</v>
      </c>
      <c r="O46" s="80"/>
      <c r="P46" s="82">
        <f t="shared" si="0"/>
        <v>-10.000000000008537</v>
      </c>
      <c r="Q46" s="82">
        <f t="shared" si="1"/>
        <v>0</v>
      </c>
      <c r="R46" s="77"/>
      <c r="S46" s="135">
        <v>95.68</v>
      </c>
      <c r="T46" s="77">
        <v>0</v>
      </c>
      <c r="U46" s="77"/>
      <c r="V46" s="135">
        <v>56.66</v>
      </c>
      <c r="W46" s="77">
        <v>0</v>
      </c>
      <c r="X46" s="77"/>
      <c r="Y46" s="135">
        <v>46.25</v>
      </c>
      <c r="Z46" s="77">
        <v>0</v>
      </c>
      <c r="AA46" s="77"/>
      <c r="AB46" s="135">
        <v>61.5</v>
      </c>
      <c r="AC46" s="77">
        <v>0</v>
      </c>
      <c r="AD46" s="77"/>
      <c r="AE46" s="135">
        <v>51.45</v>
      </c>
      <c r="AF46" s="77">
        <v>0</v>
      </c>
      <c r="AG46" s="77"/>
      <c r="AH46" s="77"/>
      <c r="AI46" s="77"/>
      <c r="AJ46" s="77"/>
      <c r="AK46" s="135">
        <v>146.37</v>
      </c>
      <c r="AL46" s="83">
        <v>210</v>
      </c>
      <c r="AM46" s="83">
        <f t="shared" si="2"/>
        <v>-63.629999999999995</v>
      </c>
      <c r="AN46" s="84">
        <f t="shared" si="3"/>
        <v>0</v>
      </c>
      <c r="AO46" s="85">
        <v>0</v>
      </c>
      <c r="AP46" s="85"/>
      <c r="AQ46" s="110">
        <f t="shared" si="4"/>
        <v>77.885000000000005</v>
      </c>
      <c r="AS46" s="72"/>
    </row>
    <row r="47" spans="1:45" s="107" customFormat="1" ht="15" x14ac:dyDescent="0.2">
      <c r="A47" s="3">
        <v>40</v>
      </c>
      <c r="C47" s="121" t="s">
        <v>142</v>
      </c>
      <c r="D47" s="121" t="s">
        <v>64</v>
      </c>
      <c r="E47" s="125">
        <v>2</v>
      </c>
      <c r="F47" s="121" t="s">
        <v>81</v>
      </c>
      <c r="G47" s="123"/>
      <c r="H47" s="66">
        <v>0.51388888888888795</v>
      </c>
      <c r="I47" s="77"/>
      <c r="J47" s="81">
        <v>0.53811342592592593</v>
      </c>
      <c r="K47" s="80"/>
      <c r="L47" s="79">
        <f t="shared" si="11"/>
        <v>2.4224537037037974E-2</v>
      </c>
      <c r="M47" s="81">
        <v>2.4305555555555556E-2</v>
      </c>
      <c r="N47" s="79">
        <f t="shared" si="10"/>
        <v>8.1018518517581711E-5</v>
      </c>
      <c r="O47" s="80"/>
      <c r="P47" s="82">
        <f t="shared" si="0"/>
        <v>-13.250000000020234</v>
      </c>
      <c r="Q47" s="82">
        <f t="shared" si="1"/>
        <v>0</v>
      </c>
      <c r="R47" s="77"/>
      <c r="S47" s="135">
        <v>79.28</v>
      </c>
      <c r="T47" s="77">
        <v>0</v>
      </c>
      <c r="U47" s="77"/>
      <c r="V47" s="135">
        <v>41.41</v>
      </c>
      <c r="W47" s="77">
        <v>0</v>
      </c>
      <c r="X47" s="77"/>
      <c r="Y47" s="135">
        <v>38.409999999999997</v>
      </c>
      <c r="Z47" s="77">
        <v>0</v>
      </c>
      <c r="AA47" s="77"/>
      <c r="AB47" s="135">
        <v>55.5</v>
      </c>
      <c r="AC47" s="77">
        <v>0</v>
      </c>
      <c r="AD47" s="77"/>
      <c r="AE47" s="135">
        <v>51.28</v>
      </c>
      <c r="AF47" s="77">
        <v>0</v>
      </c>
      <c r="AG47" s="77"/>
      <c r="AH47" s="77"/>
      <c r="AI47" s="77"/>
      <c r="AJ47" s="77"/>
      <c r="AK47" s="135">
        <v>198.32</v>
      </c>
      <c r="AL47" s="83">
        <v>210</v>
      </c>
      <c r="AM47" s="83">
        <f t="shared" si="2"/>
        <v>-11.680000000000007</v>
      </c>
      <c r="AN47" s="84">
        <f t="shared" si="3"/>
        <v>0</v>
      </c>
      <c r="AO47" s="85">
        <v>0</v>
      </c>
      <c r="AP47" s="85"/>
      <c r="AQ47" s="110">
        <f t="shared" si="4"/>
        <v>66.47</v>
      </c>
      <c r="AR47" s="64"/>
      <c r="AS47" s="11"/>
    </row>
    <row r="48" spans="1:45" s="107" customFormat="1" ht="15" x14ac:dyDescent="0.2">
      <c r="A48" s="3">
        <v>41</v>
      </c>
      <c r="C48" s="121" t="s">
        <v>143</v>
      </c>
      <c r="D48" s="121" t="s">
        <v>98</v>
      </c>
      <c r="E48" s="120">
        <v>5</v>
      </c>
      <c r="F48" s="121" t="s">
        <v>84</v>
      </c>
      <c r="G48" s="123"/>
      <c r="H48" s="66">
        <v>0.51736111111111105</v>
      </c>
      <c r="I48" s="77"/>
      <c r="J48" s="81">
        <v>0.54159722222222217</v>
      </c>
      <c r="K48" s="80"/>
      <c r="L48" s="79">
        <f t="shared" si="11"/>
        <v>2.4236111111111125E-2</v>
      </c>
      <c r="M48" s="81">
        <v>2.4305555555555556E-2</v>
      </c>
      <c r="N48" s="79">
        <f t="shared" si="10"/>
        <v>6.9444444444431014E-5</v>
      </c>
      <c r="O48" s="80"/>
      <c r="P48" s="82">
        <f t="shared" si="0"/>
        <v>-13.50000000000029</v>
      </c>
      <c r="Q48" s="82">
        <f t="shared" si="1"/>
        <v>0</v>
      </c>
      <c r="R48" s="77"/>
      <c r="S48" s="135">
        <v>70.28</v>
      </c>
      <c r="T48" s="77">
        <v>2</v>
      </c>
      <c r="U48" s="77"/>
      <c r="V48" s="135">
        <v>39.130000000000003</v>
      </c>
      <c r="W48" s="77">
        <v>0</v>
      </c>
      <c r="X48" s="77"/>
      <c r="Y48" s="135">
        <v>37.25</v>
      </c>
      <c r="Z48" s="77">
        <v>0</v>
      </c>
      <c r="AA48" s="77"/>
      <c r="AB48" s="135">
        <v>50.21</v>
      </c>
      <c r="AC48" s="77">
        <v>0</v>
      </c>
      <c r="AD48" s="77"/>
      <c r="AE48" s="135">
        <v>47.33</v>
      </c>
      <c r="AF48" s="77">
        <v>0</v>
      </c>
      <c r="AG48" s="77"/>
      <c r="AH48" s="77"/>
      <c r="AI48" s="77"/>
      <c r="AJ48" s="77"/>
      <c r="AK48" s="135">
        <v>177.14</v>
      </c>
      <c r="AL48" s="83">
        <v>210</v>
      </c>
      <c r="AM48" s="83">
        <f t="shared" si="2"/>
        <v>-32.860000000000014</v>
      </c>
      <c r="AN48" s="84">
        <f t="shared" si="3"/>
        <v>0</v>
      </c>
      <c r="AO48" s="85">
        <v>6</v>
      </c>
      <c r="AP48" s="85"/>
      <c r="AQ48" s="110">
        <f t="shared" si="4"/>
        <v>69.05</v>
      </c>
      <c r="AR48" s="64"/>
      <c r="AS48" s="11"/>
    </row>
    <row r="49" spans="1:45" ht="15" x14ac:dyDescent="0.2">
      <c r="A49" s="3">
        <v>42</v>
      </c>
      <c r="C49" s="121" t="s">
        <v>144</v>
      </c>
      <c r="D49" s="121" t="s">
        <v>90</v>
      </c>
      <c r="E49" s="125">
        <v>4</v>
      </c>
      <c r="F49" s="121" t="s">
        <v>83</v>
      </c>
      <c r="G49" s="75"/>
      <c r="H49" s="66">
        <v>0.52083333333333304</v>
      </c>
      <c r="I49" s="77"/>
      <c r="J49" s="81">
        <v>0.54501157407407408</v>
      </c>
      <c r="K49" s="80"/>
      <c r="L49" s="79">
        <f t="shared" si="11"/>
        <v>2.4178240740741042E-2</v>
      </c>
      <c r="M49" s="81">
        <v>2.4305555555555556E-2</v>
      </c>
      <c r="N49" s="79">
        <f t="shared" si="10"/>
        <v>1.2731481481451437E-4</v>
      </c>
      <c r="O49" s="80"/>
      <c r="P49" s="82">
        <f t="shared" si="0"/>
        <v>-12.250000000006489</v>
      </c>
      <c r="Q49" s="82">
        <f t="shared" si="1"/>
        <v>0</v>
      </c>
      <c r="R49" s="77"/>
      <c r="S49" s="135">
        <v>71.5</v>
      </c>
      <c r="T49" s="77">
        <v>0</v>
      </c>
      <c r="U49" s="77"/>
      <c r="V49" s="135">
        <v>38.409999999999997</v>
      </c>
      <c r="W49" s="77">
        <v>0</v>
      </c>
      <c r="X49" s="77"/>
      <c r="Y49" s="135">
        <v>36.25</v>
      </c>
      <c r="Z49" s="77">
        <v>0</v>
      </c>
      <c r="AA49" s="77"/>
      <c r="AB49" s="135">
        <v>49.44</v>
      </c>
      <c r="AC49" s="77">
        <v>0</v>
      </c>
      <c r="AD49" s="77"/>
      <c r="AE49" s="135">
        <v>43.49</v>
      </c>
      <c r="AF49" s="77">
        <v>0</v>
      </c>
      <c r="AG49" s="77"/>
      <c r="AH49" s="77"/>
      <c r="AI49" s="77"/>
      <c r="AJ49" s="77"/>
      <c r="AK49" s="135">
        <v>168.57</v>
      </c>
      <c r="AL49" s="83">
        <v>210</v>
      </c>
      <c r="AM49" s="83">
        <f t="shared" si="2"/>
        <v>-41.430000000000007</v>
      </c>
      <c r="AN49" s="84">
        <f t="shared" si="3"/>
        <v>0</v>
      </c>
      <c r="AO49" s="85">
        <v>3</v>
      </c>
      <c r="AP49" s="85"/>
      <c r="AQ49" s="110">
        <f t="shared" si="4"/>
        <v>62.772500000000001</v>
      </c>
      <c r="AR49" s="64"/>
      <c r="AS49" s="73"/>
    </row>
    <row r="50" spans="1:45" ht="15" x14ac:dyDescent="0.2">
      <c r="A50" s="3">
        <v>43</v>
      </c>
      <c r="C50" s="121" t="s">
        <v>145</v>
      </c>
      <c r="D50" s="121" t="s">
        <v>146</v>
      </c>
      <c r="E50" s="120">
        <v>3</v>
      </c>
      <c r="F50" s="121" t="s">
        <v>111</v>
      </c>
      <c r="G50" s="9"/>
      <c r="H50" s="66">
        <v>0.52430555555555503</v>
      </c>
      <c r="I50" s="77"/>
      <c r="J50" s="81">
        <v>0.5493055555555556</v>
      </c>
      <c r="K50" s="80"/>
      <c r="L50" s="79">
        <f t="shared" si="11"/>
        <v>2.5000000000000577E-2</v>
      </c>
      <c r="M50" s="81">
        <v>2.4305555555555556E-2</v>
      </c>
      <c r="N50" s="79">
        <f t="shared" si="10"/>
        <v>6.9444444444502137E-4</v>
      </c>
      <c r="O50" s="80"/>
      <c r="P50" s="82">
        <f t="shared" si="0"/>
        <v>1.2462919585232157E-11</v>
      </c>
      <c r="Q50" s="82">
        <f t="shared" si="1"/>
        <v>1.2462919585232157E-11</v>
      </c>
      <c r="R50" s="77"/>
      <c r="S50" s="135">
        <v>89.09</v>
      </c>
      <c r="T50" s="77">
        <v>4</v>
      </c>
      <c r="U50" s="77"/>
      <c r="V50" s="135">
        <v>106.65</v>
      </c>
      <c r="W50" s="77">
        <v>0</v>
      </c>
      <c r="X50" s="77"/>
      <c r="Y50" s="135">
        <v>55.28</v>
      </c>
      <c r="Z50" s="77">
        <v>0</v>
      </c>
      <c r="AA50" s="77"/>
      <c r="AB50" s="135">
        <v>91.31</v>
      </c>
      <c r="AC50" s="77">
        <v>2</v>
      </c>
      <c r="AD50" s="77"/>
      <c r="AE50" s="135">
        <v>69.510000000000005</v>
      </c>
      <c r="AF50" s="77">
        <v>0</v>
      </c>
      <c r="AG50" s="77"/>
      <c r="AH50" s="77"/>
      <c r="AI50" s="77"/>
      <c r="AJ50" s="77"/>
      <c r="AK50" s="135">
        <v>182.59</v>
      </c>
      <c r="AL50" s="83">
        <v>210</v>
      </c>
      <c r="AM50" s="83">
        <f t="shared" si="2"/>
        <v>-27.409999999999997</v>
      </c>
      <c r="AN50" s="84">
        <f t="shared" si="3"/>
        <v>0</v>
      </c>
      <c r="AO50" s="85">
        <v>3</v>
      </c>
      <c r="AP50" s="85"/>
      <c r="AQ50" s="110">
        <f t="shared" si="4"/>
        <v>111.96000000001247</v>
      </c>
      <c r="AS50" s="106"/>
    </row>
    <row r="51" spans="1:45" ht="15" x14ac:dyDescent="0.2">
      <c r="A51" s="3">
        <v>44</v>
      </c>
      <c r="C51" s="121" t="s">
        <v>97</v>
      </c>
      <c r="D51" s="121" t="s">
        <v>98</v>
      </c>
      <c r="E51" s="120">
        <v>4</v>
      </c>
      <c r="F51" s="121" t="s">
        <v>83</v>
      </c>
      <c r="G51" s="75"/>
      <c r="H51" s="66">
        <v>0.52777777777777701</v>
      </c>
      <c r="I51" s="77"/>
      <c r="J51" s="81">
        <v>0.55202546296296295</v>
      </c>
      <c r="K51" s="80"/>
      <c r="L51" s="79">
        <f t="shared" si="11"/>
        <v>2.4247685185185941E-2</v>
      </c>
      <c r="M51" s="81">
        <v>2.4305555555555556E-2</v>
      </c>
      <c r="N51" s="79">
        <f t="shared" si="10"/>
        <v>5.7870370369614982E-5</v>
      </c>
      <c r="O51" s="80"/>
      <c r="P51" s="82">
        <f t="shared" si="0"/>
        <v>-13.750000000016316</v>
      </c>
      <c r="Q51" s="82">
        <f t="shared" si="1"/>
        <v>0</v>
      </c>
      <c r="R51" s="77"/>
      <c r="S51" s="135">
        <v>78.72</v>
      </c>
      <c r="T51" s="77">
        <v>0</v>
      </c>
      <c r="U51" s="77"/>
      <c r="V51" s="135">
        <v>44.12</v>
      </c>
      <c r="W51" s="77">
        <v>0</v>
      </c>
      <c r="X51" s="77"/>
      <c r="Y51" s="135">
        <v>37.53</v>
      </c>
      <c r="Z51" s="77">
        <v>0</v>
      </c>
      <c r="AA51" s="77"/>
      <c r="AB51" s="135">
        <v>51.57</v>
      </c>
      <c r="AC51" s="77">
        <v>0</v>
      </c>
      <c r="AD51" s="77"/>
      <c r="AE51" s="135">
        <v>48.16</v>
      </c>
      <c r="AF51" s="77">
        <v>0</v>
      </c>
      <c r="AG51" s="77"/>
      <c r="AH51" s="77"/>
      <c r="AI51" s="77"/>
      <c r="AJ51" s="77"/>
      <c r="AK51" s="135">
        <v>178</v>
      </c>
      <c r="AL51" s="83">
        <v>210</v>
      </c>
      <c r="AM51" s="83">
        <f t="shared" si="2"/>
        <v>-32</v>
      </c>
      <c r="AN51" s="84">
        <f t="shared" si="3"/>
        <v>0</v>
      </c>
      <c r="AO51" s="85">
        <v>0</v>
      </c>
      <c r="AP51" s="85"/>
      <c r="AQ51" s="110">
        <f t="shared" si="4"/>
        <v>65.025000000000006</v>
      </c>
      <c r="AS51" s="63"/>
    </row>
    <row r="52" spans="1:45" ht="15" x14ac:dyDescent="0.2">
      <c r="A52" s="3">
        <v>45</v>
      </c>
      <c r="C52" s="121" t="s">
        <v>147</v>
      </c>
      <c r="D52" s="121" t="s">
        <v>148</v>
      </c>
      <c r="E52" s="125">
        <v>1</v>
      </c>
      <c r="F52" s="121" t="s">
        <v>82</v>
      </c>
      <c r="G52" s="9"/>
      <c r="H52" s="66">
        <v>0.531249999999999</v>
      </c>
      <c r="I52" s="77"/>
      <c r="J52" s="81">
        <v>0.55527777777777776</v>
      </c>
      <c r="K52" s="80"/>
      <c r="L52" s="79">
        <f t="shared" si="11"/>
        <v>2.4027777777778758E-2</v>
      </c>
      <c r="M52" s="81">
        <v>2.4305555555555556E-2</v>
      </c>
      <c r="N52" s="79">
        <f t="shared" si="10"/>
        <v>2.7777777777679771E-4</v>
      </c>
      <c r="O52" s="80"/>
      <c r="P52" s="82">
        <f t="shared" si="0"/>
        <v>-9.0000000000211706</v>
      </c>
      <c r="Q52" s="82">
        <f t="shared" si="1"/>
        <v>0</v>
      </c>
      <c r="R52" s="77"/>
      <c r="S52" s="135">
        <v>79.63</v>
      </c>
      <c r="T52" s="77">
        <v>0</v>
      </c>
      <c r="U52" s="77"/>
      <c r="V52" s="135">
        <v>44.15</v>
      </c>
      <c r="W52" s="77">
        <v>0</v>
      </c>
      <c r="X52" s="77"/>
      <c r="Y52" s="135">
        <v>38.07</v>
      </c>
      <c r="Z52" s="77">
        <v>0</v>
      </c>
      <c r="AA52" s="77"/>
      <c r="AB52" s="135">
        <v>51.65</v>
      </c>
      <c r="AC52" s="77">
        <v>0</v>
      </c>
      <c r="AD52" s="77"/>
      <c r="AE52" s="135">
        <v>46.33</v>
      </c>
      <c r="AF52" s="77">
        <v>0</v>
      </c>
      <c r="AG52" s="77"/>
      <c r="AH52" s="77"/>
      <c r="AI52" s="77"/>
      <c r="AJ52" s="77"/>
      <c r="AK52" s="135">
        <v>191.48</v>
      </c>
      <c r="AL52" s="83">
        <v>210</v>
      </c>
      <c r="AM52" s="83">
        <f t="shared" si="2"/>
        <v>-18.52000000000001</v>
      </c>
      <c r="AN52" s="84">
        <f t="shared" si="3"/>
        <v>0</v>
      </c>
      <c r="AO52" s="85">
        <v>0</v>
      </c>
      <c r="AP52" s="85"/>
      <c r="AQ52" s="110">
        <f t="shared" si="4"/>
        <v>64.957499999999996</v>
      </c>
      <c r="AS52" s="73"/>
    </row>
    <row r="53" spans="1:45" ht="15" x14ac:dyDescent="0.2">
      <c r="A53" s="3">
        <v>46</v>
      </c>
      <c r="C53" s="121" t="s">
        <v>149</v>
      </c>
      <c r="D53" s="121" t="s">
        <v>150</v>
      </c>
      <c r="E53" s="120">
        <v>2</v>
      </c>
      <c r="F53" s="121" t="s">
        <v>81</v>
      </c>
      <c r="G53" s="75"/>
      <c r="H53" s="66">
        <v>0.54652777777777783</v>
      </c>
      <c r="I53" s="77"/>
      <c r="J53" s="81">
        <v>0.57072916666666662</v>
      </c>
      <c r="K53" s="80"/>
      <c r="L53" s="79">
        <f t="shared" si="11"/>
        <v>2.4201388888888786E-2</v>
      </c>
      <c r="M53" s="81">
        <v>2.4305555555555556E-2</v>
      </c>
      <c r="N53" s="79">
        <f t="shared" si="10"/>
        <v>1.0416666666676969E-4</v>
      </c>
      <c r="O53" s="80"/>
      <c r="P53" s="82">
        <f t="shared" si="0"/>
        <v>-12.749999999997774</v>
      </c>
      <c r="Q53" s="82">
        <f t="shared" si="1"/>
        <v>0</v>
      </c>
      <c r="R53" s="77"/>
      <c r="S53" s="135">
        <v>85.5</v>
      </c>
      <c r="T53" s="77">
        <v>0</v>
      </c>
      <c r="U53" s="77"/>
      <c r="V53" s="135">
        <v>51.44</v>
      </c>
      <c r="W53" s="77">
        <v>0</v>
      </c>
      <c r="X53" s="77"/>
      <c r="Y53" s="135">
        <v>50.68</v>
      </c>
      <c r="Z53" s="77">
        <v>0</v>
      </c>
      <c r="AA53" s="77"/>
      <c r="AB53" s="135">
        <v>61.94</v>
      </c>
      <c r="AC53" s="77">
        <v>0</v>
      </c>
      <c r="AD53" s="77"/>
      <c r="AE53" s="135">
        <v>53.36</v>
      </c>
      <c r="AF53" s="77">
        <v>0</v>
      </c>
      <c r="AG53" s="77"/>
      <c r="AH53" s="77"/>
      <c r="AI53" s="77"/>
      <c r="AJ53" s="77"/>
      <c r="AK53" s="135">
        <v>172.4</v>
      </c>
      <c r="AL53" s="83">
        <v>210</v>
      </c>
      <c r="AM53" s="83">
        <f t="shared" si="2"/>
        <v>-37.599999999999994</v>
      </c>
      <c r="AN53" s="84">
        <f t="shared" si="3"/>
        <v>0</v>
      </c>
      <c r="AO53" s="85">
        <v>0</v>
      </c>
      <c r="AP53" s="85"/>
      <c r="AQ53" s="110">
        <f t="shared" si="4"/>
        <v>75.73</v>
      </c>
      <c r="AS53" s="106"/>
    </row>
    <row r="54" spans="1:45" ht="15" x14ac:dyDescent="0.2">
      <c r="A54" s="3">
        <v>47</v>
      </c>
      <c r="C54" s="121" t="s">
        <v>151</v>
      </c>
      <c r="D54" s="121" t="s">
        <v>92</v>
      </c>
      <c r="E54" s="120">
        <v>5</v>
      </c>
      <c r="F54" s="121" t="s">
        <v>84</v>
      </c>
      <c r="G54" s="9"/>
      <c r="H54" s="66">
        <v>0.53819444444444398</v>
      </c>
      <c r="I54" s="77"/>
      <c r="J54" s="81">
        <v>0.56199074074074074</v>
      </c>
      <c r="K54" s="80"/>
      <c r="L54" s="79">
        <f t="shared" si="11"/>
        <v>2.3796296296296759E-2</v>
      </c>
      <c r="M54" s="81">
        <v>2.4305555555555556E-2</v>
      </c>
      <c r="N54" s="79">
        <f t="shared" si="10"/>
        <v>5.0925925925879648E-4</v>
      </c>
      <c r="O54" s="80"/>
      <c r="P54" s="82">
        <f t="shared" si="0"/>
        <v>-4.0000000000099956</v>
      </c>
      <c r="Q54" s="82">
        <f t="shared" si="1"/>
        <v>0</v>
      </c>
      <c r="R54" s="77"/>
      <c r="S54" s="135">
        <v>97.88</v>
      </c>
      <c r="T54" s="77">
        <v>0</v>
      </c>
      <c r="U54" s="77"/>
      <c r="V54" s="135">
        <v>62.25</v>
      </c>
      <c r="W54" s="77">
        <v>0</v>
      </c>
      <c r="X54" s="77"/>
      <c r="Y54" s="135">
        <v>51.06</v>
      </c>
      <c r="Z54" s="77">
        <v>0</v>
      </c>
      <c r="AA54" s="77"/>
      <c r="AB54" s="135">
        <v>67.62</v>
      </c>
      <c r="AC54" s="77">
        <v>0</v>
      </c>
      <c r="AD54" s="77"/>
      <c r="AE54" s="135">
        <v>56.61</v>
      </c>
      <c r="AF54" s="77">
        <v>0</v>
      </c>
      <c r="AG54" s="77"/>
      <c r="AH54" s="77"/>
      <c r="AI54" s="77"/>
      <c r="AJ54" s="77"/>
      <c r="AK54" s="135">
        <v>172.32</v>
      </c>
      <c r="AL54" s="83">
        <v>210</v>
      </c>
      <c r="AM54" s="83">
        <f t="shared" si="2"/>
        <v>-37.680000000000007</v>
      </c>
      <c r="AN54" s="84">
        <f t="shared" si="3"/>
        <v>0</v>
      </c>
      <c r="AO54" s="85">
        <v>6</v>
      </c>
      <c r="AP54" s="85"/>
      <c r="AQ54" s="110">
        <f t="shared" si="4"/>
        <v>89.855000000000004</v>
      </c>
      <c r="AS54" s="63"/>
    </row>
    <row r="55" spans="1:45" ht="15" x14ac:dyDescent="0.2">
      <c r="A55" s="3">
        <v>48</v>
      </c>
      <c r="C55" s="121" t="s">
        <v>152</v>
      </c>
      <c r="D55" s="121" t="s">
        <v>153</v>
      </c>
      <c r="E55" s="120">
        <v>6</v>
      </c>
      <c r="F55" s="121" t="s">
        <v>154</v>
      </c>
      <c r="G55" s="9"/>
      <c r="H55" s="66">
        <v>0.54166666666666596</v>
      </c>
      <c r="I55" s="77"/>
      <c r="J55" s="81">
        <v>0.56584490740740734</v>
      </c>
      <c r="K55" s="80"/>
      <c r="L55" s="79">
        <f t="shared" si="11"/>
        <v>2.4178240740741375E-2</v>
      </c>
      <c r="M55" s="81">
        <v>2.4305555555555556E-2</v>
      </c>
      <c r="N55" s="79">
        <f t="shared" si="10"/>
        <v>1.273148148141813E-4</v>
      </c>
      <c r="O55" s="80"/>
      <c r="P55" s="82">
        <f t="shared" si="0"/>
        <v>-12.250000000013683</v>
      </c>
      <c r="Q55" s="82">
        <f t="shared" si="1"/>
        <v>0</v>
      </c>
      <c r="R55" s="77"/>
      <c r="S55" s="135">
        <v>91.28</v>
      </c>
      <c r="T55" s="77">
        <v>4</v>
      </c>
      <c r="U55" s="77"/>
      <c r="V55" s="135">
        <v>54.91</v>
      </c>
      <c r="W55" s="77">
        <v>0</v>
      </c>
      <c r="X55" s="77"/>
      <c r="Y55" s="135">
        <v>67.650000000000006</v>
      </c>
      <c r="Z55" s="77">
        <v>0</v>
      </c>
      <c r="AA55" s="77"/>
      <c r="AB55" s="135">
        <v>68.06</v>
      </c>
      <c r="AC55" s="77">
        <v>0</v>
      </c>
      <c r="AD55" s="77"/>
      <c r="AE55" s="135">
        <v>48.5</v>
      </c>
      <c r="AF55" s="77">
        <v>0</v>
      </c>
      <c r="AG55" s="77"/>
      <c r="AH55" s="77"/>
      <c r="AI55" s="77"/>
      <c r="AJ55" s="77"/>
      <c r="AK55" s="135">
        <v>206.96</v>
      </c>
      <c r="AL55" s="83">
        <v>210</v>
      </c>
      <c r="AM55" s="83">
        <f t="shared" si="2"/>
        <v>-3.039999999999992</v>
      </c>
      <c r="AN55" s="84">
        <f t="shared" si="3"/>
        <v>0</v>
      </c>
      <c r="AO55" s="85">
        <v>0</v>
      </c>
      <c r="AP55" s="85"/>
      <c r="AQ55" s="110">
        <f t="shared" si="4"/>
        <v>86.6</v>
      </c>
      <c r="AS55" s="73"/>
    </row>
    <row r="56" spans="1:45" ht="15" x14ac:dyDescent="0.2">
      <c r="A56" s="3">
        <v>49</v>
      </c>
      <c r="C56" s="121" t="s">
        <v>155</v>
      </c>
      <c r="D56" s="121" t="s">
        <v>46</v>
      </c>
      <c r="E56" s="120">
        <v>4</v>
      </c>
      <c r="F56" s="121" t="s">
        <v>83</v>
      </c>
      <c r="G56" s="9"/>
      <c r="H56" s="66">
        <v>0.54513888888888795</v>
      </c>
      <c r="I56" s="77"/>
      <c r="J56" s="81">
        <v>0.56915509259259256</v>
      </c>
      <c r="K56" s="80"/>
      <c r="L56" s="79">
        <f t="shared" si="11"/>
        <v>2.4016203703704608E-2</v>
      </c>
      <c r="M56" s="81">
        <v>2.4305555555555556E-2</v>
      </c>
      <c r="N56" s="79">
        <f t="shared" si="10"/>
        <v>2.8935185185094761E-4</v>
      </c>
      <c r="O56" s="80"/>
      <c r="P56" s="82">
        <f t="shared" si="0"/>
        <v>-8.7500000000195328</v>
      </c>
      <c r="Q56" s="82">
        <f t="shared" si="1"/>
        <v>0</v>
      </c>
      <c r="R56" s="77"/>
      <c r="S56" s="135">
        <v>74.319999999999993</v>
      </c>
      <c r="T56" s="77">
        <v>0</v>
      </c>
      <c r="U56" s="77"/>
      <c r="V56" s="135">
        <v>39.18</v>
      </c>
      <c r="W56" s="77">
        <v>0</v>
      </c>
      <c r="X56" s="77"/>
      <c r="Y56" s="135">
        <v>39.06</v>
      </c>
      <c r="Z56" s="77">
        <v>0</v>
      </c>
      <c r="AA56" s="77"/>
      <c r="AB56" s="135">
        <v>50</v>
      </c>
      <c r="AC56" s="77">
        <v>0</v>
      </c>
      <c r="AD56" s="77"/>
      <c r="AE56" s="135">
        <v>46.51</v>
      </c>
      <c r="AF56" s="77">
        <v>0</v>
      </c>
      <c r="AG56" s="77"/>
      <c r="AH56" s="77"/>
      <c r="AI56" s="77"/>
      <c r="AJ56" s="77"/>
      <c r="AK56" s="135">
        <v>161.38999999999999</v>
      </c>
      <c r="AL56" s="83">
        <v>210</v>
      </c>
      <c r="AM56" s="83">
        <f t="shared" si="2"/>
        <v>-48.610000000000014</v>
      </c>
      <c r="AN56" s="84">
        <f t="shared" si="3"/>
        <v>0</v>
      </c>
      <c r="AO56" s="85">
        <v>0</v>
      </c>
      <c r="AP56" s="85"/>
      <c r="AQ56" s="110">
        <f t="shared" si="4"/>
        <v>62.267499999999998</v>
      </c>
      <c r="AS56" s="63"/>
    </row>
    <row r="57" spans="1:45" ht="15" x14ac:dyDescent="0.2">
      <c r="A57" s="3">
        <v>50</v>
      </c>
      <c r="C57" s="122" t="s">
        <v>156</v>
      </c>
      <c r="D57" s="122" t="s">
        <v>157</v>
      </c>
      <c r="E57" s="120">
        <v>2</v>
      </c>
      <c r="F57" s="121" t="s">
        <v>81</v>
      </c>
      <c r="G57" s="9"/>
      <c r="H57" s="66">
        <v>0.54861111111111005</v>
      </c>
      <c r="I57" s="77"/>
      <c r="J57" s="81">
        <v>0.57251157407407405</v>
      </c>
      <c r="K57" s="80"/>
      <c r="L57" s="79">
        <f t="shared" si="11"/>
        <v>2.3900462962963998E-2</v>
      </c>
      <c r="M57" s="81">
        <v>2.4305555555555556E-2</v>
      </c>
      <c r="N57" s="79">
        <f t="shared" si="10"/>
        <v>4.0509259259155841E-4</v>
      </c>
      <c r="O57" s="80"/>
      <c r="P57" s="82">
        <f t="shared" si="0"/>
        <v>-6.2500000000223377</v>
      </c>
      <c r="Q57" s="82">
        <f t="shared" si="1"/>
        <v>0</v>
      </c>
      <c r="R57" s="77"/>
      <c r="S57" s="135">
        <v>85.31</v>
      </c>
      <c r="T57" s="77">
        <v>0</v>
      </c>
      <c r="U57" s="77"/>
      <c r="V57" s="135">
        <v>48.91</v>
      </c>
      <c r="W57" s="77">
        <v>0</v>
      </c>
      <c r="X57" s="77"/>
      <c r="Y57" s="135">
        <v>43.46</v>
      </c>
      <c r="Z57" s="77">
        <v>0</v>
      </c>
      <c r="AA57" s="77"/>
      <c r="AB57" s="135">
        <v>60.72</v>
      </c>
      <c r="AC57" s="77">
        <v>0</v>
      </c>
      <c r="AD57" s="77"/>
      <c r="AE57" s="135">
        <v>55.35</v>
      </c>
      <c r="AF57" s="77">
        <v>0</v>
      </c>
      <c r="AG57" s="77"/>
      <c r="AH57" s="77"/>
      <c r="AI57" s="77"/>
      <c r="AJ57" s="77"/>
      <c r="AK57" s="135">
        <v>158.15</v>
      </c>
      <c r="AL57" s="83">
        <v>210</v>
      </c>
      <c r="AM57" s="83">
        <f t="shared" si="2"/>
        <v>-51.849999999999994</v>
      </c>
      <c r="AN57" s="84">
        <f t="shared" si="3"/>
        <v>0</v>
      </c>
      <c r="AO57" s="85">
        <v>6</v>
      </c>
      <c r="AP57" s="85"/>
      <c r="AQ57" s="110">
        <f t="shared" si="4"/>
        <v>79.4375</v>
      </c>
    </row>
    <row r="58" spans="1:45" s="107" customFormat="1" ht="15" x14ac:dyDescent="0.2">
      <c r="A58" s="3">
        <v>51</v>
      </c>
      <c r="C58" s="121" t="s">
        <v>158</v>
      </c>
      <c r="D58" s="121" t="s">
        <v>49</v>
      </c>
      <c r="E58" s="120">
        <v>5</v>
      </c>
      <c r="F58" s="121" t="s">
        <v>84</v>
      </c>
      <c r="G58" s="109"/>
      <c r="H58" s="66">
        <v>0.55208333333333304</v>
      </c>
      <c r="I58" s="77"/>
      <c r="J58" s="81">
        <v>0.57645833333333341</v>
      </c>
      <c r="K58" s="80"/>
      <c r="L58" s="79">
        <f t="shared" si="11"/>
        <v>2.4375000000000369E-2</v>
      </c>
      <c r="M58" s="81">
        <v>2.4305555555555556E-2</v>
      </c>
      <c r="N58" s="79">
        <f t="shared" si="10"/>
        <v>6.9444444444812653E-5</v>
      </c>
      <c r="O58" s="80"/>
      <c r="P58" s="82">
        <f t="shared" si="0"/>
        <v>-13.499999999992047</v>
      </c>
      <c r="Q58" s="82">
        <f t="shared" si="1"/>
        <v>0</v>
      </c>
      <c r="R58" s="77"/>
      <c r="S58" s="135">
        <v>68.53</v>
      </c>
      <c r="T58" s="77">
        <v>0</v>
      </c>
      <c r="U58" s="77"/>
      <c r="V58" s="135">
        <v>46.28</v>
      </c>
      <c r="W58" s="77">
        <v>0</v>
      </c>
      <c r="X58" s="77"/>
      <c r="Y58" s="135">
        <v>36.619999999999997</v>
      </c>
      <c r="Z58" s="77">
        <v>0</v>
      </c>
      <c r="AA58" s="77"/>
      <c r="AB58" s="135">
        <v>57</v>
      </c>
      <c r="AC58" s="77">
        <v>0</v>
      </c>
      <c r="AD58" s="77"/>
      <c r="AE58" s="135">
        <v>46.33</v>
      </c>
      <c r="AF58" s="77">
        <v>0</v>
      </c>
      <c r="AG58" s="77"/>
      <c r="AH58" s="77"/>
      <c r="AI58" s="77"/>
      <c r="AJ58" s="77"/>
      <c r="AK58" s="135">
        <v>180.31</v>
      </c>
      <c r="AL58" s="83">
        <v>210</v>
      </c>
      <c r="AM58" s="83">
        <f t="shared" si="2"/>
        <v>-29.689999999999998</v>
      </c>
      <c r="AN58" s="84">
        <f t="shared" si="3"/>
        <v>0</v>
      </c>
      <c r="AO58" s="85">
        <v>0</v>
      </c>
      <c r="AP58" s="85"/>
      <c r="AQ58" s="110">
        <f t="shared" si="4"/>
        <v>63.69</v>
      </c>
      <c r="AR58" s="10"/>
      <c r="AS58" s="11"/>
    </row>
    <row r="59" spans="1:45" s="107" customFormat="1" ht="15" x14ac:dyDescent="0.2">
      <c r="A59" s="3">
        <v>52</v>
      </c>
      <c r="C59" s="121" t="s">
        <v>159</v>
      </c>
      <c r="D59" s="121" t="s">
        <v>160</v>
      </c>
      <c r="E59" s="120">
        <v>2</v>
      </c>
      <c r="F59" s="121" t="s">
        <v>81</v>
      </c>
      <c r="G59" s="123"/>
      <c r="H59" s="66">
        <v>0.55555555555555503</v>
      </c>
      <c r="I59" s="77"/>
      <c r="J59" s="81">
        <v>0.58020833333333333</v>
      </c>
      <c r="K59" s="80"/>
      <c r="L59" s="79">
        <f t="shared" si="11"/>
        <v>2.4652777777778301E-2</v>
      </c>
      <c r="M59" s="81">
        <v>2.4305555555555556E-2</v>
      </c>
      <c r="N59" s="79">
        <f t="shared" si="10"/>
        <v>3.4722222222274488E-4</v>
      </c>
      <c r="O59" s="80"/>
      <c r="P59" s="82">
        <f t="shared" si="0"/>
        <v>-7.4999999999887104</v>
      </c>
      <c r="Q59" s="82">
        <f t="shared" si="1"/>
        <v>0</v>
      </c>
      <c r="R59" s="77"/>
      <c r="S59" s="135">
        <v>80.37</v>
      </c>
      <c r="T59" s="77">
        <v>0</v>
      </c>
      <c r="U59" s="77"/>
      <c r="V59" s="135">
        <v>47.47</v>
      </c>
      <c r="W59" s="77">
        <v>0</v>
      </c>
      <c r="X59" s="77"/>
      <c r="Y59" s="135">
        <v>44.1</v>
      </c>
      <c r="Z59" s="77">
        <v>2</v>
      </c>
      <c r="AA59" s="77"/>
      <c r="AB59" s="135">
        <v>57.53</v>
      </c>
      <c r="AC59" s="77">
        <v>0</v>
      </c>
      <c r="AD59" s="77"/>
      <c r="AE59" s="135">
        <v>50.44</v>
      </c>
      <c r="AF59" s="77">
        <v>0</v>
      </c>
      <c r="AG59" s="77"/>
      <c r="AH59" s="77"/>
      <c r="AI59" s="77"/>
      <c r="AJ59" s="77"/>
      <c r="AK59" s="135">
        <v>173.13</v>
      </c>
      <c r="AL59" s="83">
        <v>210</v>
      </c>
      <c r="AM59" s="83">
        <f t="shared" si="2"/>
        <v>-36.870000000000005</v>
      </c>
      <c r="AN59" s="84">
        <f t="shared" si="3"/>
        <v>0</v>
      </c>
      <c r="AO59" s="85">
        <v>6</v>
      </c>
      <c r="AP59" s="85"/>
      <c r="AQ59" s="110">
        <f t="shared" si="4"/>
        <v>77.977499999999992</v>
      </c>
      <c r="AR59" s="10"/>
      <c r="AS59" s="11"/>
    </row>
    <row r="60" spans="1:45" s="107" customFormat="1" ht="15" x14ac:dyDescent="0.2">
      <c r="A60" s="3">
        <v>53</v>
      </c>
      <c r="C60" s="121" t="s">
        <v>161</v>
      </c>
      <c r="D60" s="121" t="s">
        <v>103</v>
      </c>
      <c r="E60" s="120">
        <v>4</v>
      </c>
      <c r="F60" s="121" t="s">
        <v>83</v>
      </c>
      <c r="G60" s="109"/>
      <c r="H60" s="66">
        <v>0.55902777777777701</v>
      </c>
      <c r="I60" s="77"/>
      <c r="J60" s="81">
        <v>0.58310185185185182</v>
      </c>
      <c r="K60" s="80"/>
      <c r="L60" s="79">
        <f t="shared" si="11"/>
        <v>2.4074074074074803E-2</v>
      </c>
      <c r="M60" s="81">
        <v>2.4305555555555556E-2</v>
      </c>
      <c r="N60" s="79">
        <f t="shared" si="10"/>
        <v>2.3148148148075323E-4</v>
      </c>
      <c r="O60" s="80"/>
      <c r="P60" s="82">
        <f t="shared" si="0"/>
        <v>-10.000000000015731</v>
      </c>
      <c r="Q60" s="82">
        <f t="shared" si="1"/>
        <v>0</v>
      </c>
      <c r="R60" s="77"/>
      <c r="S60" s="135">
        <v>70.66</v>
      </c>
      <c r="T60" s="77">
        <v>0</v>
      </c>
      <c r="U60" s="77"/>
      <c r="V60" s="135">
        <v>38.409999999999997</v>
      </c>
      <c r="W60" s="77">
        <v>0</v>
      </c>
      <c r="X60" s="77"/>
      <c r="Y60" s="135">
        <v>38.72</v>
      </c>
      <c r="Z60" s="77">
        <v>0</v>
      </c>
      <c r="AA60" s="77"/>
      <c r="AB60" s="135">
        <v>48.28</v>
      </c>
      <c r="AC60" s="77">
        <v>0</v>
      </c>
      <c r="AD60" s="77"/>
      <c r="AE60" s="135">
        <v>41.9</v>
      </c>
      <c r="AF60" s="77">
        <v>0</v>
      </c>
      <c r="AG60" s="77"/>
      <c r="AH60" s="77"/>
      <c r="AI60" s="77"/>
      <c r="AJ60" s="77"/>
      <c r="AK60" s="135">
        <v>177.3</v>
      </c>
      <c r="AL60" s="83">
        <v>210</v>
      </c>
      <c r="AM60" s="83">
        <f t="shared" si="2"/>
        <v>-32.699999999999989</v>
      </c>
      <c r="AN60" s="84">
        <f t="shared" si="3"/>
        <v>0</v>
      </c>
      <c r="AO60" s="85">
        <v>3</v>
      </c>
      <c r="AP60" s="85"/>
      <c r="AQ60" s="110">
        <f t="shared" si="4"/>
        <v>62.4925</v>
      </c>
      <c r="AR60" s="10"/>
      <c r="AS60" s="11"/>
    </row>
    <row r="61" spans="1:45" s="107" customFormat="1" ht="15" x14ac:dyDescent="0.2">
      <c r="A61" s="3">
        <v>54</v>
      </c>
      <c r="C61" s="121" t="s">
        <v>109</v>
      </c>
      <c r="D61" s="121" t="s">
        <v>110</v>
      </c>
      <c r="E61" s="120">
        <v>2</v>
      </c>
      <c r="F61" s="121" t="s">
        <v>81</v>
      </c>
      <c r="G61" s="109"/>
      <c r="H61" s="66">
        <v>0.562499999999999</v>
      </c>
      <c r="I61" s="77"/>
      <c r="J61" s="81">
        <v>0.58663194444444444</v>
      </c>
      <c r="K61" s="80"/>
      <c r="L61" s="79">
        <f t="shared" si="11"/>
        <v>2.4131944444445441E-2</v>
      </c>
      <c r="M61" s="81">
        <v>2.4305555555555556E-2</v>
      </c>
      <c r="N61" s="79">
        <f t="shared" si="10"/>
        <v>1.7361111111011476E-4</v>
      </c>
      <c r="O61" s="80"/>
      <c r="P61" s="82">
        <f t="shared" si="0"/>
        <v>-11.250000000021521</v>
      </c>
      <c r="Q61" s="82">
        <f t="shared" si="1"/>
        <v>0</v>
      </c>
      <c r="R61" s="77"/>
      <c r="S61" s="135">
        <v>76.400000000000006</v>
      </c>
      <c r="T61" s="77">
        <v>0</v>
      </c>
      <c r="U61" s="77"/>
      <c r="V61" s="135">
        <v>44.09</v>
      </c>
      <c r="W61" s="77">
        <v>0</v>
      </c>
      <c r="X61" s="77"/>
      <c r="Y61" s="135">
        <v>39.96</v>
      </c>
      <c r="Z61" s="77">
        <v>0</v>
      </c>
      <c r="AA61" s="77"/>
      <c r="AB61" s="135">
        <v>55.41</v>
      </c>
      <c r="AC61" s="77">
        <v>0</v>
      </c>
      <c r="AD61" s="77"/>
      <c r="AE61" s="135">
        <v>50.05</v>
      </c>
      <c r="AF61" s="77">
        <v>0</v>
      </c>
      <c r="AG61" s="77"/>
      <c r="AH61" s="77"/>
      <c r="AI61" s="77"/>
      <c r="AJ61" s="77"/>
      <c r="AK61" s="135">
        <v>160.94999999999999</v>
      </c>
      <c r="AL61" s="83">
        <v>210</v>
      </c>
      <c r="AM61" s="83">
        <f t="shared" si="2"/>
        <v>-49.050000000000011</v>
      </c>
      <c r="AN61" s="84">
        <f t="shared" si="3"/>
        <v>0</v>
      </c>
      <c r="AO61" s="85">
        <v>3</v>
      </c>
      <c r="AP61" s="85"/>
      <c r="AQ61" s="110">
        <f t="shared" si="4"/>
        <v>69.477500000000006</v>
      </c>
      <c r="AR61" s="10"/>
      <c r="AS61" s="11"/>
    </row>
    <row r="62" spans="1:45" ht="15" x14ac:dyDescent="0.2">
      <c r="A62" s="3">
        <v>55</v>
      </c>
      <c r="C62" s="121" t="s">
        <v>162</v>
      </c>
      <c r="D62" s="121" t="s">
        <v>163</v>
      </c>
      <c r="E62" s="120">
        <v>2</v>
      </c>
      <c r="F62" s="121" t="s">
        <v>81</v>
      </c>
      <c r="G62" s="9"/>
      <c r="H62" s="66">
        <v>0.56597222222222099</v>
      </c>
      <c r="I62" s="77"/>
      <c r="J62" s="81">
        <v>0.59050925925925923</v>
      </c>
      <c r="K62" s="80"/>
      <c r="L62" s="79">
        <f t="shared" si="11"/>
        <v>2.4537037037038245E-2</v>
      </c>
      <c r="M62" s="81">
        <v>2.4305555555555556E-2</v>
      </c>
      <c r="N62" s="79">
        <f t="shared" si="10"/>
        <v>2.3148148148268918E-4</v>
      </c>
      <c r="O62" s="80"/>
      <c r="P62" s="82">
        <f t="shared" si="0"/>
        <v>-9.9999999999739124</v>
      </c>
      <c r="Q62" s="82">
        <f t="shared" si="1"/>
        <v>0</v>
      </c>
      <c r="R62" s="77"/>
      <c r="S62" s="135">
        <v>94.5</v>
      </c>
      <c r="T62" s="77">
        <v>20</v>
      </c>
      <c r="U62" s="77"/>
      <c r="V62" s="135">
        <v>38.69</v>
      </c>
      <c r="W62" s="77">
        <v>0</v>
      </c>
      <c r="X62" s="77"/>
      <c r="Y62" s="135">
        <v>36.090000000000003</v>
      </c>
      <c r="Z62" s="77">
        <v>0</v>
      </c>
      <c r="AA62" s="77"/>
      <c r="AB62" s="135">
        <v>56.1</v>
      </c>
      <c r="AC62" s="77">
        <v>0</v>
      </c>
      <c r="AD62" s="77"/>
      <c r="AE62" s="135">
        <v>40.72</v>
      </c>
      <c r="AF62" s="77">
        <v>0</v>
      </c>
      <c r="AG62" s="77"/>
      <c r="AH62" s="77"/>
      <c r="AI62" s="77"/>
      <c r="AJ62" s="77"/>
      <c r="AK62" s="135">
        <v>179.54</v>
      </c>
      <c r="AL62" s="83">
        <v>210</v>
      </c>
      <c r="AM62" s="83">
        <f t="shared" si="2"/>
        <v>-30.460000000000008</v>
      </c>
      <c r="AN62" s="84">
        <f t="shared" si="3"/>
        <v>0</v>
      </c>
      <c r="AO62" s="85">
        <v>0</v>
      </c>
      <c r="AP62" s="85"/>
      <c r="AQ62" s="110">
        <f t="shared" si="4"/>
        <v>86.525000000000006</v>
      </c>
      <c r="AS62" s="63"/>
    </row>
    <row r="63" spans="1:45" ht="15" x14ac:dyDescent="0.2">
      <c r="A63" s="3">
        <v>56</v>
      </c>
      <c r="C63" s="121" t="s">
        <v>164</v>
      </c>
      <c r="D63" s="121" t="s">
        <v>165</v>
      </c>
      <c r="E63" s="120">
        <v>2</v>
      </c>
      <c r="F63" s="121" t="s">
        <v>81</v>
      </c>
      <c r="G63" s="9"/>
      <c r="H63" s="66">
        <v>0.56944444444444398</v>
      </c>
      <c r="I63" s="77"/>
      <c r="J63" s="81">
        <v>0.59346064814814814</v>
      </c>
      <c r="K63" s="80"/>
      <c r="L63" s="79">
        <f t="shared" si="11"/>
        <v>2.4016203703704164E-2</v>
      </c>
      <c r="M63" s="81">
        <v>2.4305555555555556E-2</v>
      </c>
      <c r="N63" s="79">
        <f t="shared" si="10"/>
        <v>2.893518518513917E-4</v>
      </c>
      <c r="O63" s="80"/>
      <c r="P63" s="82">
        <f t="shared" si="0"/>
        <v>-8.7500000000099405</v>
      </c>
      <c r="Q63" s="82">
        <f t="shared" si="1"/>
        <v>0</v>
      </c>
      <c r="R63" s="77"/>
      <c r="S63" s="135">
        <v>82.87</v>
      </c>
      <c r="T63" s="77">
        <v>0</v>
      </c>
      <c r="U63" s="77"/>
      <c r="V63" s="135">
        <v>45.44</v>
      </c>
      <c r="W63" s="77">
        <v>0</v>
      </c>
      <c r="X63" s="77"/>
      <c r="Y63" s="135">
        <v>41.03</v>
      </c>
      <c r="Z63" s="77">
        <v>0</v>
      </c>
      <c r="AA63" s="77"/>
      <c r="AB63" s="135">
        <v>54.31</v>
      </c>
      <c r="AC63" s="77">
        <v>0</v>
      </c>
      <c r="AD63" s="77"/>
      <c r="AE63" s="135">
        <v>54.48</v>
      </c>
      <c r="AF63" s="77">
        <v>0</v>
      </c>
      <c r="AG63" s="77"/>
      <c r="AH63" s="77"/>
      <c r="AI63" s="77"/>
      <c r="AJ63" s="77"/>
      <c r="AK63" s="135">
        <v>136.30000000000001</v>
      </c>
      <c r="AL63" s="83">
        <v>210</v>
      </c>
      <c r="AM63" s="83">
        <f t="shared" si="2"/>
        <v>-73.699999999999989</v>
      </c>
      <c r="AN63" s="84">
        <f t="shared" si="3"/>
        <v>0</v>
      </c>
      <c r="AO63" s="85">
        <v>6</v>
      </c>
      <c r="AP63" s="85"/>
      <c r="AQ63" s="110">
        <f t="shared" si="4"/>
        <v>75.532499999999999</v>
      </c>
      <c r="AS63" s="63"/>
    </row>
    <row r="64" spans="1:45" s="77" customFormat="1" ht="15" x14ac:dyDescent="0.2">
      <c r="A64" s="3">
        <v>57</v>
      </c>
      <c r="C64" s="121" t="s">
        <v>166</v>
      </c>
      <c r="D64" s="121" t="s">
        <v>90</v>
      </c>
      <c r="E64" s="120">
        <v>4</v>
      </c>
      <c r="F64" s="121" t="s">
        <v>83</v>
      </c>
      <c r="G64" s="124"/>
      <c r="H64" s="66">
        <v>0.57291666666666596</v>
      </c>
      <c r="J64" s="81">
        <v>0.59733796296296293</v>
      </c>
      <c r="K64" s="80"/>
      <c r="L64" s="79">
        <f t="shared" si="11"/>
        <v>2.4421296296296968E-2</v>
      </c>
      <c r="M64" s="81">
        <v>2.4305555555555556E-2</v>
      </c>
      <c r="N64" s="79">
        <f t="shared" si="10"/>
        <v>1.1574074074141225E-4</v>
      </c>
      <c r="O64" s="80"/>
      <c r="P64" s="82">
        <f t="shared" si="0"/>
        <v>-12.499999999985496</v>
      </c>
      <c r="Q64" s="82">
        <f t="shared" si="1"/>
        <v>0</v>
      </c>
      <c r="S64" s="135">
        <v>82.03</v>
      </c>
      <c r="T64" s="77">
        <v>2</v>
      </c>
      <c r="V64" s="135">
        <v>48.78</v>
      </c>
      <c r="W64" s="77">
        <v>0</v>
      </c>
      <c r="Y64" s="135">
        <v>39.590000000000003</v>
      </c>
      <c r="Z64" s="77">
        <v>0</v>
      </c>
      <c r="AB64" s="135">
        <v>55.19</v>
      </c>
      <c r="AC64" s="77">
        <v>0</v>
      </c>
      <c r="AE64" s="135">
        <v>46.83</v>
      </c>
      <c r="AF64" s="77">
        <v>0</v>
      </c>
      <c r="AK64" s="135">
        <v>151.56</v>
      </c>
      <c r="AL64" s="83">
        <v>210</v>
      </c>
      <c r="AM64" s="83">
        <f t="shared" si="2"/>
        <v>-58.44</v>
      </c>
      <c r="AN64" s="84">
        <f t="shared" si="3"/>
        <v>0</v>
      </c>
      <c r="AO64" s="85">
        <v>0</v>
      </c>
      <c r="AP64" s="85"/>
      <c r="AQ64" s="110">
        <f t="shared" si="4"/>
        <v>70.105000000000004</v>
      </c>
      <c r="AR64" s="86"/>
      <c r="AS64" s="63"/>
    </row>
    <row r="65" spans="1:45" s="77" customFormat="1" ht="15" x14ac:dyDescent="0.2">
      <c r="A65" s="3">
        <v>58</v>
      </c>
      <c r="C65" s="121" t="s">
        <v>167</v>
      </c>
      <c r="D65" s="121" t="s">
        <v>163</v>
      </c>
      <c r="E65" s="120">
        <v>4</v>
      </c>
      <c r="F65" s="121" t="s">
        <v>83</v>
      </c>
      <c r="G65" s="124"/>
      <c r="H65" s="66">
        <v>0.57638888888888795</v>
      </c>
      <c r="J65" s="81">
        <v>0.60034722222222225</v>
      </c>
      <c r="K65" s="80"/>
      <c r="L65" s="79">
        <f t="shared" si="11"/>
        <v>2.3958333333334303E-2</v>
      </c>
      <c r="M65" s="81">
        <v>2.4305555555555556E-2</v>
      </c>
      <c r="N65" s="79">
        <f t="shared" si="10"/>
        <v>3.4722222222125301E-4</v>
      </c>
      <c r="O65" s="80"/>
      <c r="P65" s="82">
        <f t="shared" si="0"/>
        <v>-7.5000000000209353</v>
      </c>
      <c r="Q65" s="82">
        <f t="shared" si="1"/>
        <v>0</v>
      </c>
      <c r="S65" s="135">
        <v>75.81</v>
      </c>
      <c r="T65" s="77">
        <v>0</v>
      </c>
      <c r="V65" s="135">
        <v>40.44</v>
      </c>
      <c r="W65" s="77">
        <v>0</v>
      </c>
      <c r="Y65" s="135">
        <v>41.56</v>
      </c>
      <c r="Z65" s="77">
        <v>0</v>
      </c>
      <c r="AB65" s="135">
        <v>50.5</v>
      </c>
      <c r="AC65" s="77">
        <v>0</v>
      </c>
      <c r="AE65" s="135">
        <v>50.76</v>
      </c>
      <c r="AF65" s="77">
        <v>0</v>
      </c>
      <c r="AK65" s="135">
        <v>179.66</v>
      </c>
      <c r="AL65" s="83">
        <v>210</v>
      </c>
      <c r="AM65" s="83">
        <f t="shared" si="2"/>
        <v>-30.340000000000003</v>
      </c>
      <c r="AN65" s="84">
        <f t="shared" si="3"/>
        <v>0</v>
      </c>
      <c r="AO65" s="85">
        <v>0</v>
      </c>
      <c r="AP65" s="85"/>
      <c r="AQ65" s="110">
        <f t="shared" si="4"/>
        <v>64.767499999999998</v>
      </c>
      <c r="AR65" s="86"/>
      <c r="AS65" s="63"/>
    </row>
    <row r="66" spans="1:45" ht="15" x14ac:dyDescent="0.2">
      <c r="A66" s="3">
        <v>59</v>
      </c>
      <c r="C66" s="121" t="s">
        <v>168</v>
      </c>
      <c r="D66" s="121" t="s">
        <v>163</v>
      </c>
      <c r="E66" s="120">
        <v>2</v>
      </c>
      <c r="F66" s="121" t="s">
        <v>81</v>
      </c>
      <c r="G66" s="9"/>
      <c r="H66" s="66">
        <v>0.57986111111111005</v>
      </c>
      <c r="I66" s="77"/>
      <c r="J66" s="81">
        <v>0.60364583333333333</v>
      </c>
      <c r="K66" s="80"/>
      <c r="L66" s="79">
        <f t="shared" si="11"/>
        <v>2.3784722222223276E-2</v>
      </c>
      <c r="M66" s="81">
        <v>2.4305555555555556E-2</v>
      </c>
      <c r="N66" s="79">
        <f t="shared" si="10"/>
        <v>5.2083333333228024E-4</v>
      </c>
      <c r="O66" s="80"/>
      <c r="P66" s="82">
        <f t="shared" si="0"/>
        <v>-3.7500000000227462</v>
      </c>
      <c r="Q66" s="82">
        <f t="shared" si="1"/>
        <v>0</v>
      </c>
      <c r="R66" s="77"/>
      <c r="S66" s="135">
        <v>76.930000000000007</v>
      </c>
      <c r="T66" s="77">
        <v>0</v>
      </c>
      <c r="U66" s="77"/>
      <c r="V66" s="135">
        <v>38.19</v>
      </c>
      <c r="W66" s="77">
        <v>0</v>
      </c>
      <c r="X66" s="77"/>
      <c r="Y66" s="135">
        <v>35.5</v>
      </c>
      <c r="Z66" s="77">
        <v>0</v>
      </c>
      <c r="AA66" s="77"/>
      <c r="AB66" s="135">
        <v>49.87</v>
      </c>
      <c r="AC66" s="77">
        <v>0</v>
      </c>
      <c r="AD66" s="77"/>
      <c r="AE66" s="135">
        <v>45.13</v>
      </c>
      <c r="AF66" s="77">
        <v>0</v>
      </c>
      <c r="AG66" s="77"/>
      <c r="AH66" s="77"/>
      <c r="AI66" s="77"/>
      <c r="AJ66" s="77"/>
      <c r="AK66" s="135">
        <v>183.06</v>
      </c>
      <c r="AL66" s="83">
        <v>210</v>
      </c>
      <c r="AM66" s="83">
        <f t="shared" si="2"/>
        <v>-26.939999999999998</v>
      </c>
      <c r="AN66" s="84">
        <f t="shared" si="3"/>
        <v>0</v>
      </c>
      <c r="AO66" s="85">
        <v>0</v>
      </c>
      <c r="AP66" s="85"/>
      <c r="AQ66" s="110">
        <f t="shared" si="4"/>
        <v>61.405000000000001</v>
      </c>
      <c r="AS66" s="63"/>
    </row>
    <row r="67" spans="1:45" ht="15" x14ac:dyDescent="0.2">
      <c r="A67" s="3">
        <v>60</v>
      </c>
      <c r="C67" s="121" t="s">
        <v>169</v>
      </c>
      <c r="D67" s="121" t="s">
        <v>170</v>
      </c>
      <c r="E67" s="120">
        <v>6</v>
      </c>
      <c r="F67" s="121" t="s">
        <v>154</v>
      </c>
      <c r="G67" s="75"/>
      <c r="H67" s="66">
        <v>0.58333333333333304</v>
      </c>
      <c r="I67" s="77"/>
      <c r="J67" s="81">
        <v>0.60237268518518516</v>
      </c>
      <c r="K67" s="80"/>
      <c r="L67" s="79">
        <f t="shared" si="11"/>
        <v>1.9039351851852127E-2</v>
      </c>
      <c r="M67" s="81">
        <v>2.4305555555555556E-2</v>
      </c>
      <c r="N67" s="79">
        <f t="shared" si="10"/>
        <v>5.2662037037034294E-3</v>
      </c>
      <c r="O67" s="80"/>
      <c r="P67" s="82">
        <f t="shared" si="0"/>
        <v>98.749999999994074</v>
      </c>
      <c r="Q67" s="82">
        <f t="shared" si="1"/>
        <v>98.749999999994074</v>
      </c>
      <c r="R67" s="77"/>
      <c r="S67" s="135">
        <v>122.22</v>
      </c>
      <c r="T67" s="77">
        <v>0</v>
      </c>
      <c r="U67" s="77"/>
      <c r="V67" s="135">
        <v>79.16</v>
      </c>
      <c r="W67" s="77">
        <v>0</v>
      </c>
      <c r="X67" s="77"/>
      <c r="Y67" s="135">
        <v>58.35</v>
      </c>
      <c r="Z67" s="77">
        <v>0</v>
      </c>
      <c r="AA67" s="77"/>
      <c r="AB67" s="135">
        <v>85.43</v>
      </c>
      <c r="AC67" s="77">
        <v>0</v>
      </c>
      <c r="AD67" s="77"/>
      <c r="AE67" s="135">
        <v>73.53</v>
      </c>
      <c r="AF67" s="77">
        <v>0</v>
      </c>
      <c r="AG67" s="77"/>
      <c r="AH67" s="77"/>
      <c r="AI67" s="77"/>
      <c r="AJ67" s="77"/>
      <c r="AK67" s="135">
        <v>194.85</v>
      </c>
      <c r="AL67" s="83">
        <v>210</v>
      </c>
      <c r="AM67" s="83">
        <f t="shared" si="2"/>
        <v>-15.150000000000006</v>
      </c>
      <c r="AN67" s="84">
        <f t="shared" si="3"/>
        <v>0</v>
      </c>
      <c r="AO67" s="85">
        <v>0</v>
      </c>
      <c r="AP67" s="85"/>
      <c r="AQ67" s="110">
        <f t="shared" si="4"/>
        <v>203.42249999999405</v>
      </c>
      <c r="AR67" s="64"/>
      <c r="AS67" s="63"/>
    </row>
    <row r="68" spans="1:45" ht="15" x14ac:dyDescent="0.2">
      <c r="A68" s="3">
        <v>61</v>
      </c>
      <c r="C68" s="121" t="s">
        <v>171</v>
      </c>
      <c r="D68" s="121" t="s">
        <v>172</v>
      </c>
      <c r="E68" s="120">
        <v>1</v>
      </c>
      <c r="F68" s="121" t="s">
        <v>82</v>
      </c>
      <c r="G68" s="9"/>
      <c r="H68" s="66">
        <v>0.58680555555555503</v>
      </c>
      <c r="I68" s="77"/>
      <c r="J68" s="81">
        <v>0.61153935185185182</v>
      </c>
      <c r="K68" s="80"/>
      <c r="L68" s="79">
        <f t="shared" si="11"/>
        <v>2.4733796296296795E-2</v>
      </c>
      <c r="M68" s="81">
        <v>2.4305555555555556E-2</v>
      </c>
      <c r="N68" s="79">
        <f t="shared" si="10"/>
        <v>4.2824074074123905E-4</v>
      </c>
      <c r="O68" s="80"/>
      <c r="P68" s="82">
        <f t="shared" si="0"/>
        <v>-5.7499999999892371</v>
      </c>
      <c r="Q68" s="82">
        <f t="shared" si="1"/>
        <v>0</v>
      </c>
      <c r="R68" s="77"/>
      <c r="S68" s="135">
        <v>98.22</v>
      </c>
      <c r="T68" s="77">
        <v>0</v>
      </c>
      <c r="U68" s="77"/>
      <c r="V68" s="135">
        <v>51.38</v>
      </c>
      <c r="W68" s="77">
        <v>0</v>
      </c>
      <c r="X68" s="77"/>
      <c r="Y68" s="135">
        <v>39</v>
      </c>
      <c r="Z68" s="77">
        <v>0</v>
      </c>
      <c r="AA68" s="77"/>
      <c r="AB68" s="135">
        <v>63.72</v>
      </c>
      <c r="AC68" s="77">
        <v>0</v>
      </c>
      <c r="AD68" s="77"/>
      <c r="AE68" s="135">
        <v>58.3</v>
      </c>
      <c r="AF68" s="77">
        <v>0</v>
      </c>
      <c r="AG68" s="77"/>
      <c r="AH68" s="77"/>
      <c r="AI68" s="77"/>
      <c r="AJ68" s="77"/>
      <c r="AK68" s="135">
        <v>144.28</v>
      </c>
      <c r="AL68" s="83">
        <v>210</v>
      </c>
      <c r="AM68" s="83">
        <f t="shared" si="2"/>
        <v>-65.72</v>
      </c>
      <c r="AN68" s="84">
        <f t="shared" si="3"/>
        <v>0</v>
      </c>
      <c r="AO68" s="85">
        <v>0</v>
      </c>
      <c r="AP68" s="85"/>
      <c r="AQ68" s="110">
        <f t="shared" si="4"/>
        <v>77.655000000000001</v>
      </c>
    </row>
    <row r="69" spans="1:45" s="107" customFormat="1" ht="15" x14ac:dyDescent="0.2">
      <c r="A69" s="3">
        <v>62</v>
      </c>
      <c r="C69" s="121" t="s">
        <v>173</v>
      </c>
      <c r="D69" s="121" t="s">
        <v>122</v>
      </c>
      <c r="E69" s="120">
        <v>1</v>
      </c>
      <c r="F69" s="121" t="s">
        <v>82</v>
      </c>
      <c r="G69" s="109"/>
      <c r="H69" s="66">
        <v>0.59027777777777701</v>
      </c>
      <c r="I69" s="77"/>
      <c r="J69" s="81">
        <v>0.61443287037037042</v>
      </c>
      <c r="K69" s="80"/>
      <c r="L69" s="79">
        <f t="shared" si="11"/>
        <v>2.4155092592593408E-2</v>
      </c>
      <c r="M69" s="81">
        <v>2.4305555555555556E-2</v>
      </c>
      <c r="N69" s="79">
        <f t="shared" si="10"/>
        <v>1.5046296296214803E-4</v>
      </c>
      <c r="O69" s="80"/>
      <c r="P69" s="82">
        <f t="shared" si="0"/>
        <v>-11.750000000017602</v>
      </c>
      <c r="Q69" s="82">
        <f t="shared" si="1"/>
        <v>0</v>
      </c>
      <c r="R69" s="77"/>
      <c r="S69" s="135">
        <v>76.31</v>
      </c>
      <c r="T69" s="77">
        <v>0</v>
      </c>
      <c r="U69" s="77"/>
      <c r="V69" s="135">
        <v>44.79</v>
      </c>
      <c r="W69" s="77">
        <v>0</v>
      </c>
      <c r="X69" s="77"/>
      <c r="Y69" s="135">
        <v>37.53</v>
      </c>
      <c r="Z69" s="77">
        <v>0</v>
      </c>
      <c r="AA69" s="77"/>
      <c r="AB69" s="135">
        <v>52.85</v>
      </c>
      <c r="AC69" s="77">
        <v>0</v>
      </c>
      <c r="AD69" s="77"/>
      <c r="AE69" s="135">
        <v>47.59</v>
      </c>
      <c r="AF69" s="77">
        <v>2</v>
      </c>
      <c r="AG69" s="77"/>
      <c r="AH69" s="77"/>
      <c r="AI69" s="77"/>
      <c r="AJ69" s="77"/>
      <c r="AK69" s="135">
        <v>170.91</v>
      </c>
      <c r="AL69" s="83">
        <v>210</v>
      </c>
      <c r="AM69" s="83">
        <f t="shared" si="2"/>
        <v>-39.090000000000003</v>
      </c>
      <c r="AN69" s="84">
        <f t="shared" si="3"/>
        <v>0</v>
      </c>
      <c r="AO69" s="85">
        <v>0</v>
      </c>
      <c r="AP69" s="85"/>
      <c r="AQ69" s="110">
        <f t="shared" si="4"/>
        <v>66.767499999999998</v>
      </c>
      <c r="AR69" s="10"/>
      <c r="AS69" s="11"/>
    </row>
    <row r="70" spans="1:45" ht="15" x14ac:dyDescent="0.2">
      <c r="A70" s="3">
        <v>63</v>
      </c>
      <c r="C70" s="121" t="s">
        <v>174</v>
      </c>
      <c r="D70" s="121" t="s">
        <v>49</v>
      </c>
      <c r="E70" s="120">
        <v>4</v>
      </c>
      <c r="F70" s="121" t="s">
        <v>83</v>
      </c>
      <c r="G70" s="9"/>
      <c r="H70" s="66">
        <v>0.593749999999999</v>
      </c>
      <c r="I70" s="77"/>
      <c r="J70" s="81">
        <v>0.61793981481481486</v>
      </c>
      <c r="K70" s="80"/>
      <c r="L70" s="79">
        <f t="shared" si="11"/>
        <v>2.4189814814815858E-2</v>
      </c>
      <c r="M70" s="81">
        <v>2.4305555555555556E-2</v>
      </c>
      <c r="N70" s="79">
        <f t="shared" si="10"/>
        <v>1.1574074073969834E-4</v>
      </c>
      <c r="O70" s="80"/>
      <c r="P70" s="82">
        <f t="shared" si="0"/>
        <v>-12.500000000022515</v>
      </c>
      <c r="Q70" s="82">
        <f t="shared" si="1"/>
        <v>0</v>
      </c>
      <c r="R70" s="77"/>
      <c r="S70" s="135">
        <v>74.900000000000006</v>
      </c>
      <c r="T70" s="77">
        <v>20</v>
      </c>
      <c r="U70" s="77"/>
      <c r="V70" s="135">
        <v>42</v>
      </c>
      <c r="W70" s="77">
        <v>0</v>
      </c>
      <c r="X70" s="77"/>
      <c r="Y70" s="135">
        <v>35.15</v>
      </c>
      <c r="Z70" s="77">
        <v>0</v>
      </c>
      <c r="AA70" s="77"/>
      <c r="AB70" s="135">
        <v>54.22</v>
      </c>
      <c r="AC70" s="77">
        <v>20</v>
      </c>
      <c r="AD70" s="77"/>
      <c r="AE70" s="135">
        <v>42.5</v>
      </c>
      <c r="AF70" s="77">
        <v>0</v>
      </c>
      <c r="AG70" s="77"/>
      <c r="AH70" s="77"/>
      <c r="AI70" s="77"/>
      <c r="AJ70" s="77"/>
      <c r="AK70" s="135">
        <v>168.25</v>
      </c>
      <c r="AL70" s="83">
        <v>210</v>
      </c>
      <c r="AM70" s="83">
        <f t="shared" si="2"/>
        <v>-41.75</v>
      </c>
      <c r="AN70" s="84">
        <f t="shared" si="3"/>
        <v>0</v>
      </c>
      <c r="AO70" s="85">
        <v>0</v>
      </c>
      <c r="AP70" s="85"/>
      <c r="AQ70" s="110">
        <f t="shared" si="4"/>
        <v>102.1925</v>
      </c>
      <c r="AS70" s="63"/>
    </row>
    <row r="71" spans="1:45" ht="15" x14ac:dyDescent="0.2">
      <c r="A71" s="3">
        <v>64</v>
      </c>
      <c r="C71" s="121" t="s">
        <v>175</v>
      </c>
      <c r="D71" s="121" t="s">
        <v>163</v>
      </c>
      <c r="E71" s="120">
        <v>2</v>
      </c>
      <c r="F71" s="121" t="s">
        <v>81</v>
      </c>
      <c r="G71" s="9"/>
      <c r="H71" s="66">
        <v>0.59722222222222099</v>
      </c>
      <c r="I71" s="77"/>
      <c r="J71" s="81">
        <v>0.62099537037037034</v>
      </c>
      <c r="K71" s="80"/>
      <c r="L71" s="79">
        <f t="shared" si="11"/>
        <v>2.3773148148149348E-2</v>
      </c>
      <c r="M71" s="81">
        <v>2.4305555555555556E-2</v>
      </c>
      <c r="N71" s="79">
        <f t="shared" si="10"/>
        <v>5.3240740740620809E-4</v>
      </c>
      <c r="O71" s="80"/>
      <c r="P71" s="82">
        <f t="shared" si="0"/>
        <v>-3.5000000000259046</v>
      </c>
      <c r="Q71" s="82">
        <f t="shared" si="1"/>
        <v>0</v>
      </c>
      <c r="R71" s="77"/>
      <c r="S71" s="135">
        <v>77.87</v>
      </c>
      <c r="T71" s="77">
        <v>0</v>
      </c>
      <c r="U71" s="77"/>
      <c r="V71" s="135">
        <v>43.53</v>
      </c>
      <c r="W71" s="77">
        <v>0</v>
      </c>
      <c r="X71" s="77"/>
      <c r="Y71" s="135">
        <v>41.91</v>
      </c>
      <c r="Z71" s="77">
        <v>0</v>
      </c>
      <c r="AA71" s="77"/>
      <c r="AB71" s="135">
        <v>52.63</v>
      </c>
      <c r="AC71" s="77">
        <v>0</v>
      </c>
      <c r="AD71" s="77"/>
      <c r="AE71" s="135">
        <v>46.81</v>
      </c>
      <c r="AF71" s="77">
        <v>0</v>
      </c>
      <c r="AG71" s="77"/>
      <c r="AH71" s="77"/>
      <c r="AI71" s="77"/>
      <c r="AJ71" s="77"/>
      <c r="AK71" s="135">
        <v>152.38999999999999</v>
      </c>
      <c r="AL71" s="83">
        <v>210</v>
      </c>
      <c r="AM71" s="83">
        <f t="shared" si="2"/>
        <v>-57.610000000000014</v>
      </c>
      <c r="AN71" s="84">
        <f t="shared" si="3"/>
        <v>0</v>
      </c>
      <c r="AO71" s="85">
        <v>0</v>
      </c>
      <c r="AP71" s="85"/>
      <c r="AQ71" s="110">
        <f t="shared" si="4"/>
        <v>65.6875</v>
      </c>
    </row>
    <row r="72" spans="1:45" s="107" customFormat="1" ht="15" x14ac:dyDescent="0.2">
      <c r="A72" s="3">
        <v>65</v>
      </c>
      <c r="C72" s="121" t="s">
        <v>176</v>
      </c>
      <c r="D72" s="121" t="s">
        <v>163</v>
      </c>
      <c r="E72" s="120">
        <v>2</v>
      </c>
      <c r="F72" s="121" t="s">
        <v>81</v>
      </c>
      <c r="G72" s="109"/>
      <c r="H72" s="66">
        <v>0.60069444444444398</v>
      </c>
      <c r="I72" s="77"/>
      <c r="J72" s="81">
        <v>0.6244791666666667</v>
      </c>
      <c r="K72" s="80"/>
      <c r="L72" s="79">
        <f>J72-H72</f>
        <v>2.3784722222222721E-2</v>
      </c>
      <c r="M72" s="81">
        <v>2.4305555555555556E-2</v>
      </c>
      <c r="N72" s="79">
        <f t="shared" si="10"/>
        <v>5.2083333333283535E-4</v>
      </c>
      <c r="O72" s="80"/>
      <c r="P72" s="82">
        <f t="shared" ref="P72:P88" si="12">(N72*24*60*60-60)*0.25</f>
        <v>-3.7500000000107558</v>
      </c>
      <c r="Q72" s="82">
        <f>IF((P72&lt;0),0,P72)</f>
        <v>0</v>
      </c>
      <c r="R72" s="77"/>
      <c r="S72" s="135">
        <v>107.06</v>
      </c>
      <c r="T72" s="77">
        <v>5</v>
      </c>
      <c r="U72" s="77"/>
      <c r="V72" s="135">
        <v>42.06</v>
      </c>
      <c r="W72" s="77">
        <v>0</v>
      </c>
      <c r="X72" s="77"/>
      <c r="Y72" s="135">
        <v>44.07</v>
      </c>
      <c r="Z72" s="77">
        <v>0</v>
      </c>
      <c r="AA72" s="77"/>
      <c r="AB72" s="135">
        <v>58.63</v>
      </c>
      <c r="AC72" s="77">
        <v>0</v>
      </c>
      <c r="AD72" s="77"/>
      <c r="AE72" s="135">
        <v>49.02</v>
      </c>
      <c r="AF72" s="77">
        <v>0</v>
      </c>
      <c r="AG72" s="77"/>
      <c r="AH72" s="77"/>
      <c r="AI72" s="77"/>
      <c r="AJ72" s="77"/>
      <c r="AK72" s="135">
        <v>139.18</v>
      </c>
      <c r="AL72" s="83">
        <v>210</v>
      </c>
      <c r="AM72" s="83">
        <f>AK72-AL72</f>
        <v>-70.819999999999993</v>
      </c>
      <c r="AN72" s="84">
        <f>IF(AM72&lt;0,0*AK72,0*AL72+0.5*AM72)</f>
        <v>0</v>
      </c>
      <c r="AO72" s="85">
        <v>3</v>
      </c>
      <c r="AP72" s="85"/>
      <c r="AQ72" s="110">
        <f t="shared" ref="AQ72:AQ74" si="13">Q72+(S72*0.25+T72)+(V72*0.25+W72)+(Y72*0.25+Z72)+(AB72*0.25+AC72)+(AE72*0.25+AF72)+(AH72*0.25+AI72)+AN72+AO72</f>
        <v>83.21</v>
      </c>
      <c r="AR72" s="10"/>
      <c r="AS72" s="11"/>
    </row>
    <row r="73" spans="1:45" ht="15" x14ac:dyDescent="0.2">
      <c r="A73" s="3">
        <v>83</v>
      </c>
      <c r="C73" s="121" t="s">
        <v>200</v>
      </c>
      <c r="D73" s="121"/>
      <c r="E73" s="120">
        <v>3</v>
      </c>
      <c r="F73" s="121" t="s">
        <v>111</v>
      </c>
      <c r="G73" s="85"/>
      <c r="H73" s="81">
        <v>0.60416666666666596</v>
      </c>
      <c r="I73" s="77"/>
      <c r="J73" s="81">
        <v>0.62783564814814818</v>
      </c>
      <c r="K73" s="80"/>
      <c r="L73" s="79">
        <f>J73-H73</f>
        <v>2.3668981481482221E-2</v>
      </c>
      <c r="M73" s="81">
        <v>2.4305555555555556E-2</v>
      </c>
      <c r="N73" s="79">
        <f t="shared" si="10"/>
        <v>6.3657407407333513E-4</v>
      </c>
      <c r="O73" s="80"/>
      <c r="P73" s="82">
        <f t="shared" si="12"/>
        <v>-1.2500000000159606</v>
      </c>
      <c r="Q73" s="82">
        <f>IF((P73&lt;0),0,P73)</f>
        <v>0</v>
      </c>
      <c r="R73" s="77"/>
      <c r="S73" s="135">
        <v>75.099999999999994</v>
      </c>
      <c r="T73" s="77">
        <v>0</v>
      </c>
      <c r="U73" s="77"/>
      <c r="V73" s="135">
        <v>40.31</v>
      </c>
      <c r="W73" s="77">
        <v>0</v>
      </c>
      <c r="X73" s="77"/>
      <c r="Y73" s="135">
        <v>36.090000000000003</v>
      </c>
      <c r="Z73" s="77">
        <v>2</v>
      </c>
      <c r="AA73" s="77"/>
      <c r="AB73" s="135">
        <v>49.25</v>
      </c>
      <c r="AC73" s="77">
        <v>0</v>
      </c>
      <c r="AD73" s="77"/>
      <c r="AE73" s="135">
        <v>45.13</v>
      </c>
      <c r="AF73" s="77">
        <v>0</v>
      </c>
      <c r="AG73" s="77"/>
      <c r="AH73" s="77"/>
      <c r="AI73" s="77"/>
      <c r="AJ73" s="77"/>
      <c r="AK73" s="135">
        <v>186.51</v>
      </c>
      <c r="AL73" s="83">
        <v>210</v>
      </c>
      <c r="AM73" s="83">
        <f>AK73-AL73</f>
        <v>-23.490000000000009</v>
      </c>
      <c r="AN73" s="84">
        <f>IF(AM73&lt;0,0*AK73,0*AL73+0.5*AM73)</f>
        <v>0</v>
      </c>
      <c r="AO73" s="85">
        <v>0</v>
      </c>
      <c r="AP73" s="85"/>
      <c r="AQ73" s="110">
        <f t="shared" si="13"/>
        <v>63.47</v>
      </c>
      <c r="AS73" s="63"/>
    </row>
    <row r="74" spans="1:45" ht="15" x14ac:dyDescent="0.2">
      <c r="A74" s="3">
        <v>67</v>
      </c>
      <c r="C74" s="121" t="s">
        <v>177</v>
      </c>
      <c r="D74" s="121" t="s">
        <v>118</v>
      </c>
      <c r="E74" s="125">
        <v>2</v>
      </c>
      <c r="F74" s="121" t="s">
        <v>81</v>
      </c>
      <c r="G74" s="9"/>
      <c r="H74" s="66">
        <v>0.60798611111111112</v>
      </c>
      <c r="I74" s="77"/>
      <c r="J74" s="81">
        <v>0.63285879629629627</v>
      </c>
      <c r="K74" s="80"/>
      <c r="L74" s="79">
        <f>J74-H74</f>
        <v>2.487268518518515E-2</v>
      </c>
      <c r="M74" s="81">
        <v>2.4305555555555556E-2</v>
      </c>
      <c r="N74" s="79">
        <f t="shared" si="10"/>
        <v>5.6712962962959454E-4</v>
      </c>
      <c r="O74" s="80"/>
      <c r="P74" s="82">
        <f t="shared" si="12"/>
        <v>-2.7500000000007585</v>
      </c>
      <c r="Q74" s="82">
        <f>IF((P74&lt;0),0,P74)</f>
        <v>0</v>
      </c>
      <c r="R74" s="77"/>
      <c r="S74" s="135">
        <v>109.22</v>
      </c>
      <c r="T74" s="77">
        <v>0</v>
      </c>
      <c r="U74" s="77"/>
      <c r="V74" s="135">
        <v>54.19</v>
      </c>
      <c r="W74" s="77">
        <v>0</v>
      </c>
      <c r="X74" s="77"/>
      <c r="Y74" s="135">
        <v>50.91</v>
      </c>
      <c r="Z74" s="77">
        <v>0</v>
      </c>
      <c r="AA74" s="77"/>
      <c r="AB74" s="135">
        <v>72.16</v>
      </c>
      <c r="AC74" s="77">
        <v>0</v>
      </c>
      <c r="AD74" s="77"/>
      <c r="AE74" s="135">
        <v>60.07</v>
      </c>
      <c r="AF74" s="77">
        <v>0</v>
      </c>
      <c r="AG74" s="77"/>
      <c r="AH74" s="77"/>
      <c r="AI74" s="77"/>
      <c r="AJ74" s="77"/>
      <c r="AK74" s="135">
        <v>189.68</v>
      </c>
      <c r="AL74" s="83">
        <v>210</v>
      </c>
      <c r="AM74" s="83">
        <f>AK74-AL74</f>
        <v>-20.319999999999993</v>
      </c>
      <c r="AN74" s="84">
        <f>IF(AM74&lt;0,0*AK74,0*AL74+0.5*AM74)</f>
        <v>0</v>
      </c>
      <c r="AO74" s="85">
        <v>3</v>
      </c>
      <c r="AP74" s="85"/>
      <c r="AQ74" s="110">
        <f t="shared" si="13"/>
        <v>89.637500000000003</v>
      </c>
    </row>
    <row r="75" spans="1:45" ht="15" x14ac:dyDescent="0.2">
      <c r="A75" s="3">
        <v>68</v>
      </c>
      <c r="C75" s="121" t="s">
        <v>178</v>
      </c>
      <c r="D75" s="121" t="s">
        <v>179</v>
      </c>
      <c r="E75" s="125">
        <v>4</v>
      </c>
      <c r="F75" s="121" t="s">
        <v>83</v>
      </c>
      <c r="G75" s="9"/>
      <c r="H75" s="66">
        <v>0.61111111111111005</v>
      </c>
      <c r="J75" s="81">
        <v>0.635625</v>
      </c>
      <c r="L75" s="79">
        <f t="shared" ref="L75:L89" si="14">J75-H75</f>
        <v>2.4513888888889945E-2</v>
      </c>
      <c r="M75" s="81">
        <v>2.4305555555555556E-2</v>
      </c>
      <c r="N75" s="79">
        <f t="shared" si="10"/>
        <v>2.0833333333438939E-4</v>
      </c>
      <c r="P75" s="82">
        <f t="shared" si="12"/>
        <v>-10.499999999977188</v>
      </c>
      <c r="Q75" s="82">
        <f t="shared" ref="Q75:Q88" si="15">IF((P75&lt;0),0,P75)</f>
        <v>0</v>
      </c>
      <c r="R75" s="77"/>
      <c r="S75" s="135">
        <v>82.41</v>
      </c>
      <c r="T75" s="77">
        <v>0</v>
      </c>
      <c r="U75" s="77"/>
      <c r="V75" s="135">
        <v>46.03</v>
      </c>
      <c r="W75" s="77">
        <v>0</v>
      </c>
      <c r="X75" s="77"/>
      <c r="Y75" s="135">
        <v>48.12</v>
      </c>
      <c r="Z75" s="77">
        <v>0</v>
      </c>
      <c r="AA75" s="77"/>
      <c r="AB75" s="135">
        <v>65.94</v>
      </c>
      <c r="AC75" s="77">
        <v>0</v>
      </c>
      <c r="AD75" s="77"/>
      <c r="AE75" s="135">
        <v>67.13</v>
      </c>
      <c r="AF75" s="77">
        <v>0</v>
      </c>
      <c r="AG75" s="77"/>
      <c r="AH75" s="77"/>
      <c r="AI75" s="77"/>
      <c r="AJ75" s="77"/>
      <c r="AK75" s="135">
        <v>182.99</v>
      </c>
      <c r="AL75" s="83">
        <v>210</v>
      </c>
      <c r="AM75" s="83">
        <f t="shared" ref="AM75:AM88" si="16">AK75-AL75</f>
        <v>-27.009999999999991</v>
      </c>
      <c r="AN75" s="84">
        <f t="shared" ref="AN75:AN88" si="17">IF(AM75&lt;0,0*AK75,0*AL75+0.5*AM75)</f>
        <v>0</v>
      </c>
      <c r="AO75" s="85">
        <v>0</v>
      </c>
      <c r="AP75" s="85"/>
      <c r="AQ75" s="110">
        <f t="shared" ref="AQ75:AQ88" si="18">Q75+(S75*0.25+T75)+(V75*0.25+W75)+(Y75*0.25+Z75)+(AB75*0.25+AC75)+(AE75*0.25+AF75)+(AH75*0.25+AI75)+AN75+AO75</f>
        <v>77.407499999999999</v>
      </c>
    </row>
    <row r="76" spans="1:45" ht="15" x14ac:dyDescent="0.2">
      <c r="A76" s="3">
        <v>69</v>
      </c>
      <c r="C76" s="121" t="s">
        <v>180</v>
      </c>
      <c r="D76" s="121" t="s">
        <v>181</v>
      </c>
      <c r="E76" s="120">
        <v>4</v>
      </c>
      <c r="F76" s="121" t="s">
        <v>83</v>
      </c>
      <c r="G76" s="9"/>
      <c r="H76" s="66">
        <v>0.61458333333333204</v>
      </c>
      <c r="J76" s="81">
        <v>0.63834490740740735</v>
      </c>
      <c r="L76" s="79">
        <f t="shared" si="14"/>
        <v>2.3761574074075309E-2</v>
      </c>
      <c r="M76" s="81">
        <v>2.4305555555555556E-2</v>
      </c>
      <c r="N76" s="79">
        <f t="shared" si="10"/>
        <v>5.4398148148024697E-4</v>
      </c>
      <c r="P76" s="82">
        <f t="shared" si="12"/>
        <v>-3.2500000000266649</v>
      </c>
      <c r="Q76" s="82">
        <f t="shared" si="15"/>
        <v>0</v>
      </c>
      <c r="R76" s="77"/>
      <c r="S76" s="135">
        <v>99.6</v>
      </c>
      <c r="T76" s="77">
        <v>0</v>
      </c>
      <c r="U76" s="77"/>
      <c r="V76" s="135">
        <v>53.6</v>
      </c>
      <c r="W76" s="77">
        <v>0</v>
      </c>
      <c r="X76" s="77"/>
      <c r="Y76" s="135">
        <v>50.85</v>
      </c>
      <c r="Z76" s="77">
        <v>0</v>
      </c>
      <c r="AA76" s="77"/>
      <c r="AB76" s="135">
        <v>68.25</v>
      </c>
      <c r="AC76" s="77">
        <v>0</v>
      </c>
      <c r="AD76" s="77"/>
      <c r="AE76" s="135">
        <v>62.94</v>
      </c>
      <c r="AF76" s="77">
        <v>0</v>
      </c>
      <c r="AG76" s="77"/>
      <c r="AH76" s="77"/>
      <c r="AI76" s="77"/>
      <c r="AJ76" s="77"/>
      <c r="AK76" s="135">
        <v>201.2</v>
      </c>
      <c r="AL76" s="83">
        <v>210</v>
      </c>
      <c r="AM76" s="83">
        <f t="shared" si="16"/>
        <v>-8.8000000000000114</v>
      </c>
      <c r="AN76" s="84">
        <f t="shared" si="17"/>
        <v>0</v>
      </c>
      <c r="AO76" s="85">
        <v>12</v>
      </c>
      <c r="AP76" s="85"/>
      <c r="AQ76" s="110">
        <f t="shared" si="18"/>
        <v>95.809999999999988</v>
      </c>
    </row>
    <row r="77" spans="1:45" ht="15" x14ac:dyDescent="0.2">
      <c r="A77" s="3">
        <v>70</v>
      </c>
      <c r="C77" s="121" t="s">
        <v>182</v>
      </c>
      <c r="D77" s="121" t="s">
        <v>44</v>
      </c>
      <c r="E77" s="120">
        <v>4</v>
      </c>
      <c r="F77" s="121" t="s">
        <v>83</v>
      </c>
      <c r="G77" s="9"/>
      <c r="H77" s="66">
        <v>0.61805555555555503</v>
      </c>
      <c r="J77" s="81">
        <v>0.64239583333333339</v>
      </c>
      <c r="L77" s="79">
        <f t="shared" si="14"/>
        <v>2.4340277777778363E-2</v>
      </c>
      <c r="M77" s="81">
        <v>2.4305555555555556E-2</v>
      </c>
      <c r="N77" s="79">
        <f t="shared" ref="N77:N89" si="19">ABS(L77-M77)</f>
        <v>3.4722222222807048E-5</v>
      </c>
      <c r="P77" s="82">
        <f t="shared" si="12"/>
        <v>-14.249999999987368</v>
      </c>
      <c r="Q77" s="82">
        <f t="shared" si="15"/>
        <v>0</v>
      </c>
      <c r="R77" s="77"/>
      <c r="S77" s="135">
        <v>85.88</v>
      </c>
      <c r="T77" s="77">
        <v>0</v>
      </c>
      <c r="U77" s="77"/>
      <c r="V77" s="135">
        <v>42.31</v>
      </c>
      <c r="W77" s="77">
        <v>0</v>
      </c>
      <c r="X77" s="77"/>
      <c r="Y77" s="135">
        <v>47.28</v>
      </c>
      <c r="Z77" s="77">
        <v>0</v>
      </c>
      <c r="AA77" s="77"/>
      <c r="AB77" s="135">
        <v>56.19</v>
      </c>
      <c r="AC77" s="77">
        <v>0</v>
      </c>
      <c r="AD77" s="77"/>
      <c r="AE77" s="135">
        <v>50.92</v>
      </c>
      <c r="AF77" s="77">
        <v>0</v>
      </c>
      <c r="AG77" s="77"/>
      <c r="AH77" s="77"/>
      <c r="AI77" s="77"/>
      <c r="AJ77" s="77"/>
      <c r="AK77" s="135">
        <v>163.25</v>
      </c>
      <c r="AL77" s="83">
        <v>210</v>
      </c>
      <c r="AM77" s="83">
        <f t="shared" si="16"/>
        <v>-46.75</v>
      </c>
      <c r="AN77" s="84">
        <f t="shared" si="17"/>
        <v>0</v>
      </c>
      <c r="AO77" s="85">
        <v>0</v>
      </c>
      <c r="AP77" s="85"/>
      <c r="AQ77" s="110">
        <f t="shared" si="18"/>
        <v>70.644999999999996</v>
      </c>
    </row>
    <row r="78" spans="1:45" ht="15" x14ac:dyDescent="0.2">
      <c r="A78" s="3">
        <v>71</v>
      </c>
      <c r="C78" s="121" t="s">
        <v>183</v>
      </c>
      <c r="D78" s="121" t="s">
        <v>59</v>
      </c>
      <c r="E78" s="120">
        <v>4</v>
      </c>
      <c r="F78" s="121" t="s">
        <v>83</v>
      </c>
      <c r="G78" s="9"/>
      <c r="H78" s="66">
        <v>0.62152777777777701</v>
      </c>
      <c r="J78" s="81">
        <v>0.645625</v>
      </c>
      <c r="L78" s="79">
        <f t="shared" si="14"/>
        <v>2.4097222222222991E-2</v>
      </c>
      <c r="M78" s="81">
        <v>2.4305555555555556E-2</v>
      </c>
      <c r="N78" s="79">
        <f t="shared" si="19"/>
        <v>2.0833333333256446E-4</v>
      </c>
      <c r="P78" s="82">
        <f t="shared" si="12"/>
        <v>-10.500000000016609</v>
      </c>
      <c r="Q78" s="82">
        <f t="shared" si="15"/>
        <v>0</v>
      </c>
      <c r="R78" s="77"/>
      <c r="S78" s="135">
        <v>72.56</v>
      </c>
      <c r="T78" s="77">
        <v>0</v>
      </c>
      <c r="U78" s="77"/>
      <c r="V78" s="135">
        <v>41.15</v>
      </c>
      <c r="W78" s="77">
        <v>0</v>
      </c>
      <c r="X78" s="77"/>
      <c r="Y78" s="135">
        <v>37.06</v>
      </c>
      <c r="Z78" s="77">
        <v>0</v>
      </c>
      <c r="AA78" s="77"/>
      <c r="AB78" s="135">
        <v>49.4</v>
      </c>
      <c r="AC78" s="77">
        <v>0</v>
      </c>
      <c r="AD78" s="77"/>
      <c r="AE78" s="135">
        <v>43.45</v>
      </c>
      <c r="AF78" s="77">
        <v>0</v>
      </c>
      <c r="AG78" s="77"/>
      <c r="AH78" s="77"/>
      <c r="AI78" s="77"/>
      <c r="AJ78" s="77"/>
      <c r="AK78" s="135">
        <v>160.58000000000001</v>
      </c>
      <c r="AL78" s="83">
        <v>210</v>
      </c>
      <c r="AM78" s="83">
        <f t="shared" si="16"/>
        <v>-49.419999999999987</v>
      </c>
      <c r="AN78" s="84">
        <f t="shared" si="17"/>
        <v>0</v>
      </c>
      <c r="AO78" s="85">
        <v>0</v>
      </c>
      <c r="AP78" s="85"/>
      <c r="AQ78" s="110">
        <f t="shared" si="18"/>
        <v>60.905000000000001</v>
      </c>
    </row>
    <row r="79" spans="1:45" ht="15" x14ac:dyDescent="0.2">
      <c r="A79" s="3">
        <v>72</v>
      </c>
      <c r="C79" s="121" t="s">
        <v>184</v>
      </c>
      <c r="D79" s="121" t="s">
        <v>90</v>
      </c>
      <c r="E79" s="125">
        <v>1</v>
      </c>
      <c r="F79" s="121" t="s">
        <v>82</v>
      </c>
      <c r="G79" s="9"/>
      <c r="H79" s="66">
        <v>0.624999999999997</v>
      </c>
      <c r="J79" s="81">
        <v>0.64884259259259258</v>
      </c>
      <c r="L79" s="79">
        <f t="shared" si="14"/>
        <v>2.384259259259558E-2</v>
      </c>
      <c r="M79" s="81">
        <v>2.4305555555555556E-2</v>
      </c>
      <c r="N79" s="79">
        <f t="shared" si="19"/>
        <v>4.6296296295997644E-4</v>
      </c>
      <c r="P79" s="82">
        <f t="shared" si="12"/>
        <v>-5.0000000000645084</v>
      </c>
      <c r="Q79" s="82">
        <f t="shared" si="15"/>
        <v>0</v>
      </c>
      <c r="R79" s="77"/>
      <c r="S79" s="135">
        <v>76.16</v>
      </c>
      <c r="T79" s="77">
        <v>0</v>
      </c>
      <c r="U79" s="77"/>
      <c r="V79" s="135">
        <v>37.69</v>
      </c>
      <c r="W79" s="77">
        <v>0</v>
      </c>
      <c r="X79" s="77"/>
      <c r="Y79" s="135">
        <v>35.590000000000003</v>
      </c>
      <c r="Z79" s="77">
        <v>0</v>
      </c>
      <c r="AA79" s="77"/>
      <c r="AB79" s="135">
        <v>49</v>
      </c>
      <c r="AC79" s="77">
        <v>0</v>
      </c>
      <c r="AD79" s="77"/>
      <c r="AE79" s="135">
        <v>41.46</v>
      </c>
      <c r="AF79" s="77">
        <v>0</v>
      </c>
      <c r="AG79" s="77"/>
      <c r="AH79" s="77"/>
      <c r="AI79" s="77"/>
      <c r="AJ79" s="77"/>
      <c r="AK79" s="135">
        <v>161.96</v>
      </c>
      <c r="AL79" s="83">
        <v>210</v>
      </c>
      <c r="AM79" s="83">
        <f t="shared" si="16"/>
        <v>-48.039999999999992</v>
      </c>
      <c r="AN79" s="84">
        <f t="shared" si="17"/>
        <v>0</v>
      </c>
      <c r="AO79" s="85">
        <v>0</v>
      </c>
      <c r="AP79" s="85"/>
      <c r="AQ79" s="110">
        <f t="shared" si="18"/>
        <v>59.975000000000001</v>
      </c>
    </row>
    <row r="80" spans="1:45" ht="15" x14ac:dyDescent="0.2">
      <c r="A80" s="3">
        <v>73</v>
      </c>
      <c r="C80" s="121" t="s">
        <v>185</v>
      </c>
      <c r="D80" s="121" t="s">
        <v>186</v>
      </c>
      <c r="E80" s="120">
        <v>2</v>
      </c>
      <c r="F80" s="121" t="s">
        <v>81</v>
      </c>
      <c r="G80" s="9"/>
      <c r="H80" s="66">
        <v>0.62847222222221899</v>
      </c>
      <c r="J80" s="81">
        <v>0.6522916666666666</v>
      </c>
      <c r="L80" s="79">
        <f t="shared" si="14"/>
        <v>2.3819444444447613E-2</v>
      </c>
      <c r="M80" s="81">
        <v>2.4305555555555556E-2</v>
      </c>
      <c r="N80" s="79">
        <f t="shared" si="19"/>
        <v>4.8611111110794317E-4</v>
      </c>
      <c r="P80" s="82">
        <f t="shared" si="12"/>
        <v>-4.500000000068427</v>
      </c>
      <c r="Q80" s="82">
        <f t="shared" si="15"/>
        <v>0</v>
      </c>
      <c r="R80" s="77"/>
      <c r="S80" s="135">
        <v>80.94</v>
      </c>
      <c r="T80" s="77">
        <v>0</v>
      </c>
      <c r="U80" s="77"/>
      <c r="V80" s="135">
        <v>43.16</v>
      </c>
      <c r="W80" s="77">
        <v>0</v>
      </c>
      <c r="X80" s="77"/>
      <c r="Y80" s="135">
        <v>46.19</v>
      </c>
      <c r="Z80" s="77">
        <v>0</v>
      </c>
      <c r="AA80" s="77"/>
      <c r="AB80" s="135">
        <v>53.31</v>
      </c>
      <c r="AC80" s="77">
        <v>0</v>
      </c>
      <c r="AD80" s="77"/>
      <c r="AE80" s="135">
        <v>50.86</v>
      </c>
      <c r="AF80" s="77">
        <v>0</v>
      </c>
      <c r="AG80" s="77"/>
      <c r="AH80" s="77"/>
      <c r="AI80" s="77"/>
      <c r="AJ80" s="77"/>
      <c r="AK80" s="135">
        <v>188.88</v>
      </c>
      <c r="AL80" s="83">
        <v>210</v>
      </c>
      <c r="AM80" s="83">
        <f t="shared" si="16"/>
        <v>-21.120000000000005</v>
      </c>
      <c r="AN80" s="84">
        <f t="shared" si="17"/>
        <v>0</v>
      </c>
      <c r="AO80" s="85">
        <v>0</v>
      </c>
      <c r="AP80" s="85"/>
      <c r="AQ80" s="110">
        <f t="shared" si="18"/>
        <v>68.614999999999995</v>
      </c>
    </row>
    <row r="81" spans="1:45" ht="15" x14ac:dyDescent="0.2">
      <c r="A81" s="3">
        <v>74</v>
      </c>
      <c r="C81" s="121" t="s">
        <v>187</v>
      </c>
      <c r="D81" s="121" t="s">
        <v>188</v>
      </c>
      <c r="E81" s="120">
        <v>3</v>
      </c>
      <c r="F81" s="121" t="s">
        <v>111</v>
      </c>
      <c r="G81" s="9"/>
      <c r="H81" s="66">
        <v>0.63194444444444098</v>
      </c>
      <c r="J81" s="81">
        <v>0.65798611111111105</v>
      </c>
      <c r="L81" s="79">
        <f t="shared" si="14"/>
        <v>2.6041666666670071E-2</v>
      </c>
      <c r="M81" s="81">
        <v>2.4305555555555556E-2</v>
      </c>
      <c r="N81" s="79">
        <f t="shared" si="19"/>
        <v>1.7361111111145154E-3</v>
      </c>
      <c r="P81" s="82">
        <f t="shared" si="12"/>
        <v>22.500000000073534</v>
      </c>
      <c r="Q81" s="82">
        <f t="shared" si="15"/>
        <v>22.500000000073534</v>
      </c>
      <c r="R81" s="77"/>
      <c r="S81" s="135">
        <v>102.5</v>
      </c>
      <c r="T81" s="77">
        <v>502</v>
      </c>
      <c r="U81" s="77"/>
      <c r="V81" s="135">
        <v>51.22</v>
      </c>
      <c r="W81" s="77">
        <v>0</v>
      </c>
      <c r="X81" s="77"/>
      <c r="Y81" s="135">
        <v>59.44</v>
      </c>
      <c r="Z81" s="77">
        <v>0</v>
      </c>
      <c r="AA81" s="77"/>
      <c r="AB81" s="135">
        <v>65.569999999999993</v>
      </c>
      <c r="AC81" s="77">
        <v>2</v>
      </c>
      <c r="AD81" s="77"/>
      <c r="AE81" s="135">
        <v>64.64</v>
      </c>
      <c r="AF81" s="77">
        <v>0</v>
      </c>
      <c r="AG81" s="77"/>
      <c r="AH81" s="77"/>
      <c r="AI81" s="77"/>
      <c r="AJ81" s="77"/>
      <c r="AK81" s="135">
        <v>163.1</v>
      </c>
      <c r="AL81" s="83">
        <v>210</v>
      </c>
      <c r="AM81" s="83">
        <f t="shared" si="16"/>
        <v>-46.900000000000006</v>
      </c>
      <c r="AN81" s="84">
        <f t="shared" si="17"/>
        <v>0</v>
      </c>
      <c r="AO81" s="85">
        <v>15</v>
      </c>
      <c r="AP81" s="85"/>
      <c r="AQ81" s="110">
        <f t="shared" si="18"/>
        <v>627.34250000007353</v>
      </c>
    </row>
    <row r="82" spans="1:45" ht="15" x14ac:dyDescent="0.2">
      <c r="A82" s="3">
        <v>75</v>
      </c>
      <c r="C82" s="121" t="s">
        <v>189</v>
      </c>
      <c r="D82" s="121" t="s">
        <v>136</v>
      </c>
      <c r="E82" s="125">
        <v>3</v>
      </c>
      <c r="F82" s="121" t="s">
        <v>111</v>
      </c>
      <c r="G82" s="9"/>
      <c r="H82" s="66">
        <v>0.63541666666666297</v>
      </c>
      <c r="J82" s="81">
        <v>0.65949074074074077</v>
      </c>
      <c r="L82" s="79">
        <f t="shared" si="14"/>
        <v>2.40740740740778E-2</v>
      </c>
      <c r="M82" s="81">
        <v>2.4305555555555556E-2</v>
      </c>
      <c r="N82" s="79">
        <f t="shared" si="19"/>
        <v>2.3148148147775563E-4</v>
      </c>
      <c r="P82" s="82">
        <f t="shared" si="12"/>
        <v>-10.00000000008048</v>
      </c>
      <c r="Q82" s="82">
        <f t="shared" si="15"/>
        <v>0</v>
      </c>
      <c r="R82" s="77"/>
      <c r="S82" s="135">
        <v>77.06</v>
      </c>
      <c r="T82" s="77">
        <v>0</v>
      </c>
      <c r="U82" s="77"/>
      <c r="V82" s="135">
        <v>41.71</v>
      </c>
      <c r="W82" s="77">
        <v>0</v>
      </c>
      <c r="X82" s="77"/>
      <c r="Y82" s="135">
        <v>37.97</v>
      </c>
      <c r="Z82" s="77">
        <v>0</v>
      </c>
      <c r="AA82" s="77"/>
      <c r="AB82" s="135">
        <v>50.94</v>
      </c>
      <c r="AC82" s="77">
        <v>0</v>
      </c>
      <c r="AD82" s="77"/>
      <c r="AE82" s="135">
        <v>46.26</v>
      </c>
      <c r="AF82" s="77">
        <v>0</v>
      </c>
      <c r="AG82" s="77"/>
      <c r="AH82" s="77"/>
      <c r="AI82" s="77"/>
      <c r="AJ82" s="77"/>
      <c r="AK82" s="135">
        <v>180.4</v>
      </c>
      <c r="AL82" s="83">
        <v>210</v>
      </c>
      <c r="AM82" s="83">
        <f t="shared" si="16"/>
        <v>-29.599999999999994</v>
      </c>
      <c r="AN82" s="84">
        <f t="shared" si="17"/>
        <v>0</v>
      </c>
      <c r="AO82" s="85">
        <v>0</v>
      </c>
      <c r="AP82" s="85"/>
      <c r="AQ82" s="110">
        <f t="shared" si="18"/>
        <v>63.484999999999999</v>
      </c>
    </row>
    <row r="83" spans="1:45" ht="15" x14ac:dyDescent="0.2">
      <c r="A83" s="3">
        <v>76</v>
      </c>
      <c r="C83" s="121" t="s">
        <v>190</v>
      </c>
      <c r="D83" s="121" t="s">
        <v>124</v>
      </c>
      <c r="E83" s="120">
        <v>3</v>
      </c>
      <c r="F83" s="121" t="s">
        <v>111</v>
      </c>
      <c r="G83" s="9"/>
      <c r="H83" s="66">
        <v>0.63888888888888495</v>
      </c>
      <c r="J83" s="81">
        <v>0.66288194444444437</v>
      </c>
      <c r="L83" s="79">
        <f t="shared" si="14"/>
        <v>2.3993055555559417E-2</v>
      </c>
      <c r="M83" s="81">
        <v>2.4305555555555556E-2</v>
      </c>
      <c r="N83" s="79">
        <f t="shared" si="19"/>
        <v>3.1249999999613878E-4</v>
      </c>
      <c r="P83" s="82">
        <f t="shared" si="12"/>
        <v>-8.2500000000834035</v>
      </c>
      <c r="Q83" s="82">
        <f t="shared" si="15"/>
        <v>0</v>
      </c>
      <c r="R83" s="77"/>
      <c r="S83" s="135">
        <v>85.16</v>
      </c>
      <c r="T83" s="77">
        <v>0</v>
      </c>
      <c r="U83" s="77"/>
      <c r="V83" s="135">
        <v>49.07</v>
      </c>
      <c r="W83" s="77">
        <v>0</v>
      </c>
      <c r="X83" s="77"/>
      <c r="Y83" s="135">
        <v>48.47</v>
      </c>
      <c r="Z83" s="77">
        <v>0</v>
      </c>
      <c r="AA83" s="77"/>
      <c r="AB83" s="135">
        <v>61</v>
      </c>
      <c r="AC83" s="77">
        <v>0</v>
      </c>
      <c r="AD83" s="77"/>
      <c r="AE83" s="135">
        <v>48.93</v>
      </c>
      <c r="AF83" s="77">
        <v>0</v>
      </c>
      <c r="AG83" s="77"/>
      <c r="AH83" s="77"/>
      <c r="AI83" s="77"/>
      <c r="AJ83" s="77"/>
      <c r="AK83" s="135">
        <v>189.4</v>
      </c>
      <c r="AL83" s="83">
        <v>210</v>
      </c>
      <c r="AM83" s="83">
        <f t="shared" si="16"/>
        <v>-20.599999999999994</v>
      </c>
      <c r="AN83" s="84">
        <f t="shared" si="17"/>
        <v>0</v>
      </c>
      <c r="AO83" s="85">
        <v>0</v>
      </c>
      <c r="AP83" s="85"/>
      <c r="AQ83" s="110">
        <f t="shared" si="18"/>
        <v>73.157499999999999</v>
      </c>
    </row>
    <row r="84" spans="1:45" ht="15" x14ac:dyDescent="0.2">
      <c r="A84" s="3">
        <v>77</v>
      </c>
      <c r="C84" s="121" t="s">
        <v>191</v>
      </c>
      <c r="D84" s="121" t="s">
        <v>146</v>
      </c>
      <c r="E84" s="120">
        <v>3</v>
      </c>
      <c r="F84" s="121" t="s">
        <v>111</v>
      </c>
      <c r="G84" s="9"/>
      <c r="H84" s="66">
        <v>0.64236111111110705</v>
      </c>
      <c r="J84" s="81">
        <v>0.66628472222222224</v>
      </c>
      <c r="L84" s="79">
        <f t="shared" si="14"/>
        <v>2.3923611111115184E-2</v>
      </c>
      <c r="M84" s="81">
        <v>2.4305555555555556E-2</v>
      </c>
      <c r="N84" s="79">
        <f t="shared" si="19"/>
        <v>3.8194444444037204E-4</v>
      </c>
      <c r="P84" s="82">
        <f t="shared" si="12"/>
        <v>-6.7500000000879634</v>
      </c>
      <c r="Q84" s="82">
        <f t="shared" si="15"/>
        <v>0</v>
      </c>
      <c r="R84" s="77"/>
      <c r="S84" s="135">
        <v>97.5</v>
      </c>
      <c r="T84" s="77">
        <v>0</v>
      </c>
      <c r="U84" s="77"/>
      <c r="V84" s="135">
        <v>94.69</v>
      </c>
      <c r="W84" s="77">
        <v>0</v>
      </c>
      <c r="X84" s="77"/>
      <c r="Y84" s="135">
        <v>51.69</v>
      </c>
      <c r="Z84" s="77">
        <v>0</v>
      </c>
      <c r="AA84" s="77"/>
      <c r="AB84" s="135">
        <v>62.87</v>
      </c>
      <c r="AC84" s="77">
        <v>0</v>
      </c>
      <c r="AD84" s="77"/>
      <c r="AE84" s="135">
        <v>63.21</v>
      </c>
      <c r="AF84" s="77">
        <v>0</v>
      </c>
      <c r="AG84" s="77"/>
      <c r="AH84" s="77"/>
      <c r="AI84" s="77"/>
      <c r="AJ84" s="77"/>
      <c r="AK84" s="135">
        <v>185.16</v>
      </c>
      <c r="AL84" s="83">
        <v>210</v>
      </c>
      <c r="AM84" s="83">
        <f t="shared" si="16"/>
        <v>-24.840000000000003</v>
      </c>
      <c r="AN84" s="84">
        <f t="shared" si="17"/>
        <v>0</v>
      </c>
      <c r="AO84" s="85">
        <v>3</v>
      </c>
      <c r="AP84" s="85"/>
      <c r="AQ84" s="110">
        <f t="shared" si="18"/>
        <v>95.49</v>
      </c>
    </row>
    <row r="85" spans="1:45" ht="15" x14ac:dyDescent="0.2">
      <c r="A85" s="3">
        <v>78</v>
      </c>
      <c r="C85" s="121" t="s">
        <v>192</v>
      </c>
      <c r="D85" s="121" t="s">
        <v>193</v>
      </c>
      <c r="E85" s="120">
        <v>5</v>
      </c>
      <c r="F85" s="121" t="s">
        <v>84</v>
      </c>
      <c r="G85" s="9"/>
      <c r="H85" s="66">
        <v>0.64583333333332904</v>
      </c>
      <c r="J85" s="81">
        <v>0.66956018518518512</v>
      </c>
      <c r="L85" s="79">
        <f t="shared" si="14"/>
        <v>2.3726851851856079E-2</v>
      </c>
      <c r="M85" s="81">
        <v>2.4305555555555556E-2</v>
      </c>
      <c r="N85" s="79">
        <f t="shared" si="19"/>
        <v>5.7870370369947702E-4</v>
      </c>
      <c r="P85" s="82">
        <f t="shared" si="12"/>
        <v>-2.5000000000912959</v>
      </c>
      <c r="Q85" s="82">
        <f t="shared" si="15"/>
        <v>0</v>
      </c>
      <c r="R85" s="77"/>
      <c r="S85" s="135">
        <v>72.22</v>
      </c>
      <c r="T85" s="77">
        <v>0</v>
      </c>
      <c r="U85" s="77"/>
      <c r="V85" s="135">
        <v>40.869999999999997</v>
      </c>
      <c r="W85" s="77">
        <v>0</v>
      </c>
      <c r="X85" s="77"/>
      <c r="Y85" s="135">
        <v>39.35</v>
      </c>
      <c r="Z85" s="77">
        <v>0</v>
      </c>
      <c r="AA85" s="77"/>
      <c r="AB85" s="135">
        <v>56.12</v>
      </c>
      <c r="AC85" s="77">
        <v>0</v>
      </c>
      <c r="AD85" s="77"/>
      <c r="AE85" s="135">
        <v>45.23</v>
      </c>
      <c r="AF85" s="77">
        <v>0</v>
      </c>
      <c r="AG85" s="77"/>
      <c r="AH85" s="77"/>
      <c r="AI85" s="77"/>
      <c r="AJ85" s="77"/>
      <c r="AK85" s="135">
        <v>202.37</v>
      </c>
      <c r="AL85" s="83">
        <v>210</v>
      </c>
      <c r="AM85" s="83">
        <f t="shared" si="16"/>
        <v>-7.6299999999999955</v>
      </c>
      <c r="AN85" s="84">
        <f t="shared" si="17"/>
        <v>0</v>
      </c>
      <c r="AO85" s="85">
        <v>6</v>
      </c>
      <c r="AP85" s="85"/>
      <c r="AQ85" s="110">
        <f t="shared" si="18"/>
        <v>69.447499999999991</v>
      </c>
    </row>
    <row r="86" spans="1:45" ht="15" x14ac:dyDescent="0.2">
      <c r="A86" s="3">
        <v>79</v>
      </c>
      <c r="C86" s="121" t="s">
        <v>194</v>
      </c>
      <c r="D86" s="121" t="s">
        <v>153</v>
      </c>
      <c r="E86" s="120">
        <v>5</v>
      </c>
      <c r="F86" s="121" t="s">
        <v>84</v>
      </c>
      <c r="G86" s="9"/>
      <c r="H86" s="66">
        <v>0.64930555555555103</v>
      </c>
      <c r="J86" s="81">
        <v>0.6734606481481481</v>
      </c>
      <c r="L86" s="79">
        <f t="shared" si="14"/>
        <v>2.4155092592597072E-2</v>
      </c>
      <c r="M86" s="81">
        <v>2.4305555555555556E-2</v>
      </c>
      <c r="N86" s="79">
        <f t="shared" si="19"/>
        <v>1.504629629584843E-4</v>
      </c>
      <c r="P86" s="82">
        <f t="shared" si="12"/>
        <v>-11.750000000096739</v>
      </c>
      <c r="Q86" s="82">
        <f t="shared" si="15"/>
        <v>0</v>
      </c>
      <c r="R86" s="77"/>
      <c r="S86" s="135">
        <v>97.47</v>
      </c>
      <c r="T86" s="77">
        <v>0</v>
      </c>
      <c r="U86" s="77"/>
      <c r="V86" s="135">
        <v>53.19</v>
      </c>
      <c r="W86" s="77">
        <v>0</v>
      </c>
      <c r="X86" s="77"/>
      <c r="Y86" s="135">
        <v>48.35</v>
      </c>
      <c r="Z86" s="77">
        <v>0</v>
      </c>
      <c r="AA86" s="77"/>
      <c r="AB86" s="135">
        <v>63.28</v>
      </c>
      <c r="AC86" s="77">
        <v>0</v>
      </c>
      <c r="AD86" s="77"/>
      <c r="AE86" s="135">
        <v>56.68</v>
      </c>
      <c r="AF86" s="77">
        <v>0</v>
      </c>
      <c r="AG86" s="77"/>
      <c r="AH86" s="77"/>
      <c r="AI86" s="77"/>
      <c r="AJ86" s="77"/>
      <c r="AK86" s="135">
        <v>206.9</v>
      </c>
      <c r="AL86" s="83">
        <v>210</v>
      </c>
      <c r="AM86" s="83">
        <f t="shared" si="16"/>
        <v>-3.0999999999999943</v>
      </c>
      <c r="AN86" s="84">
        <f t="shared" si="17"/>
        <v>0</v>
      </c>
      <c r="AO86" s="85">
        <v>0</v>
      </c>
      <c r="AP86" s="85"/>
      <c r="AQ86" s="110">
        <f t="shared" si="18"/>
        <v>79.742499999999993</v>
      </c>
    </row>
    <row r="87" spans="1:45" ht="15" x14ac:dyDescent="0.2">
      <c r="A87" s="3">
        <v>80</v>
      </c>
      <c r="C87" s="121" t="s">
        <v>195</v>
      </c>
      <c r="D87" s="121" t="s">
        <v>196</v>
      </c>
      <c r="E87" s="120">
        <v>3</v>
      </c>
      <c r="F87" s="121" t="s">
        <v>111</v>
      </c>
      <c r="G87" s="9"/>
      <c r="H87" s="66">
        <v>0.65277777777777302</v>
      </c>
      <c r="J87" s="81">
        <v>0.67681712962962959</v>
      </c>
      <c r="L87" s="79">
        <f t="shared" si="14"/>
        <v>2.4039351851856572E-2</v>
      </c>
      <c r="M87" s="81">
        <v>2.4305555555555556E-2</v>
      </c>
      <c r="N87" s="79">
        <f t="shared" si="19"/>
        <v>2.6620370369898408E-4</v>
      </c>
      <c r="P87" s="82">
        <f t="shared" si="12"/>
        <v>-9.2500000001019451</v>
      </c>
      <c r="Q87" s="82">
        <f t="shared" si="15"/>
        <v>0</v>
      </c>
      <c r="R87" s="77"/>
      <c r="S87" s="135">
        <v>81.16</v>
      </c>
      <c r="T87" s="77">
        <v>0</v>
      </c>
      <c r="U87" s="77"/>
      <c r="V87" s="135">
        <v>55.38</v>
      </c>
      <c r="W87" s="77">
        <v>0</v>
      </c>
      <c r="X87" s="77"/>
      <c r="Y87" s="135">
        <v>44.03</v>
      </c>
      <c r="Z87" s="77">
        <v>0</v>
      </c>
      <c r="AA87" s="77"/>
      <c r="AB87" s="135">
        <v>62.08</v>
      </c>
      <c r="AC87" s="77">
        <v>0</v>
      </c>
      <c r="AD87" s="77"/>
      <c r="AE87" s="135">
        <v>50.48</v>
      </c>
      <c r="AF87" s="77">
        <v>0</v>
      </c>
      <c r="AG87" s="77"/>
      <c r="AH87" s="77"/>
      <c r="AI87" s="77"/>
      <c r="AJ87" s="77"/>
      <c r="AK87" s="135">
        <v>201.96</v>
      </c>
      <c r="AL87" s="83">
        <v>210</v>
      </c>
      <c r="AM87" s="83">
        <f t="shared" si="16"/>
        <v>-8.039999999999992</v>
      </c>
      <c r="AN87" s="84">
        <f t="shared" si="17"/>
        <v>0</v>
      </c>
      <c r="AO87" s="85">
        <v>0</v>
      </c>
      <c r="AP87" s="85"/>
      <c r="AQ87" s="110">
        <f t="shared" si="18"/>
        <v>73.282499999999999</v>
      </c>
    </row>
    <row r="88" spans="1:45" ht="15" x14ac:dyDescent="0.2">
      <c r="A88" s="3">
        <v>81</v>
      </c>
      <c r="C88" s="121" t="s">
        <v>197</v>
      </c>
      <c r="D88" s="121" t="s">
        <v>198</v>
      </c>
      <c r="E88" s="120">
        <v>3</v>
      </c>
      <c r="F88" s="121" t="s">
        <v>111</v>
      </c>
      <c r="G88" s="9"/>
      <c r="H88" s="66">
        <v>0.656249999999995</v>
      </c>
      <c r="J88" s="81">
        <v>0.68043981481481486</v>
      </c>
      <c r="L88" s="79">
        <f t="shared" si="14"/>
        <v>2.4189814814819854E-2</v>
      </c>
      <c r="M88" s="81">
        <v>2.4305555555555556E-2</v>
      </c>
      <c r="N88" s="79">
        <f t="shared" si="19"/>
        <v>1.1574074073570154E-4</v>
      </c>
      <c r="P88" s="82">
        <f t="shared" si="12"/>
        <v>-12.500000000108846</v>
      </c>
      <c r="Q88" s="82">
        <f t="shared" si="15"/>
        <v>0</v>
      </c>
      <c r="R88" s="77"/>
      <c r="S88" s="135">
        <v>85.15</v>
      </c>
      <c r="T88" s="77">
        <v>0</v>
      </c>
      <c r="U88" s="77"/>
      <c r="V88" s="135">
        <v>47.31</v>
      </c>
      <c r="W88" s="77">
        <v>0</v>
      </c>
      <c r="X88" s="77"/>
      <c r="Y88" s="135">
        <v>47.09</v>
      </c>
      <c r="Z88" s="77">
        <v>0</v>
      </c>
      <c r="AA88" s="77"/>
      <c r="AB88" s="135">
        <v>58.78</v>
      </c>
      <c r="AC88" s="77">
        <v>0</v>
      </c>
      <c r="AD88" s="77"/>
      <c r="AE88" s="135">
        <v>49.55</v>
      </c>
      <c r="AF88" s="77">
        <v>0</v>
      </c>
      <c r="AG88" s="77"/>
      <c r="AH88" s="77"/>
      <c r="AI88" s="77"/>
      <c r="AJ88" s="77"/>
      <c r="AK88" s="135">
        <v>214.89</v>
      </c>
      <c r="AL88" s="83">
        <v>210</v>
      </c>
      <c r="AM88" s="83">
        <f t="shared" si="16"/>
        <v>4.8899999999999864</v>
      </c>
      <c r="AN88" s="84">
        <f t="shared" si="17"/>
        <v>2.4449999999999932</v>
      </c>
      <c r="AO88" s="85">
        <v>0</v>
      </c>
      <c r="AP88" s="85"/>
      <c r="AQ88" s="110">
        <f t="shared" si="18"/>
        <v>74.414999999999992</v>
      </c>
    </row>
    <row r="89" spans="1:45" ht="15" x14ac:dyDescent="0.2">
      <c r="A89" s="3">
        <v>82</v>
      </c>
      <c r="C89" s="121" t="s">
        <v>199</v>
      </c>
      <c r="D89" s="121" t="s">
        <v>160</v>
      </c>
      <c r="E89" s="120">
        <v>2</v>
      </c>
      <c r="F89" s="121" t="s">
        <v>81</v>
      </c>
      <c r="G89" s="9"/>
      <c r="H89" s="66">
        <v>0.65972222222221699</v>
      </c>
      <c r="J89" s="81">
        <v>0.68443287037037026</v>
      </c>
      <c r="L89" s="79">
        <f t="shared" si="14"/>
        <v>2.4710648148153269E-2</v>
      </c>
      <c r="M89" s="81">
        <v>2.4305555555555556E-2</v>
      </c>
      <c r="N89" s="79">
        <f t="shared" si="19"/>
        <v>4.0509259259771321E-4</v>
      </c>
      <c r="P89" s="82">
        <f t="shared" ref="P89" si="20">(N89*24*60*60-60)*0.25</f>
        <v>-6.2499999998893951</v>
      </c>
      <c r="Q89" s="82">
        <f t="shared" ref="Q89" si="21">IF((P89&lt;0),0,P89)</f>
        <v>0</v>
      </c>
      <c r="R89" s="77"/>
      <c r="S89" s="135">
        <v>80.16</v>
      </c>
      <c r="T89" s="77">
        <v>0</v>
      </c>
      <c r="U89" s="77"/>
      <c r="V89" s="135">
        <v>39.409999999999997</v>
      </c>
      <c r="W89" s="77">
        <v>0</v>
      </c>
      <c r="X89" s="77"/>
      <c r="Y89" s="135">
        <v>38.4</v>
      </c>
      <c r="Z89" s="77">
        <v>0</v>
      </c>
      <c r="AA89" s="77"/>
      <c r="AB89" s="135">
        <v>52.75</v>
      </c>
      <c r="AC89" s="77">
        <v>0</v>
      </c>
      <c r="AD89" s="77"/>
      <c r="AE89" s="135">
        <v>45.84</v>
      </c>
      <c r="AF89" s="77">
        <v>0</v>
      </c>
      <c r="AG89" s="77"/>
      <c r="AH89" s="77"/>
      <c r="AI89" s="77"/>
      <c r="AJ89" s="77"/>
      <c r="AK89" s="135">
        <v>162.44999999999999</v>
      </c>
      <c r="AL89" s="83">
        <v>210</v>
      </c>
      <c r="AM89" s="83">
        <f t="shared" ref="AM89" si="22">AK89-AL89</f>
        <v>-47.550000000000011</v>
      </c>
      <c r="AN89" s="84">
        <f t="shared" ref="AN89" si="23">IF(AM89&lt;0,0*AK89,0*AL89+0.5*AM89)</f>
        <v>0</v>
      </c>
      <c r="AO89" s="85">
        <v>0</v>
      </c>
      <c r="AP89" s="85"/>
      <c r="AQ89" s="110">
        <f t="shared" ref="AQ89" si="24">Q89+(S89*0.25+T89)+(V89*0.25+W89)+(Y89*0.25+Z89)+(AB89*0.25+AC89)+(AE89*0.25+AF89)+(AH89*0.25+AI89)+AN89+AO89</f>
        <v>64.14</v>
      </c>
    </row>
    <row r="90" spans="1:45" s="77" customFormat="1" ht="15" x14ac:dyDescent="0.2">
      <c r="C90" s="121"/>
      <c r="D90" s="121"/>
      <c r="E90" s="120"/>
      <c r="F90" s="121"/>
      <c r="G90" s="85"/>
      <c r="H90" s="81"/>
      <c r="I90" s="88"/>
      <c r="J90" s="81"/>
      <c r="K90" s="88"/>
      <c r="L90" s="79"/>
      <c r="M90" s="81"/>
      <c r="N90" s="79"/>
      <c r="O90" s="88"/>
      <c r="P90" s="82"/>
      <c r="Q90" s="82"/>
      <c r="S90" s="135"/>
      <c r="V90" s="135"/>
      <c r="Y90" s="135"/>
      <c r="AB90" s="135"/>
      <c r="AE90" s="135"/>
      <c r="AK90" s="135"/>
      <c r="AL90" s="83"/>
      <c r="AM90" s="83"/>
      <c r="AN90" s="84"/>
      <c r="AO90" s="85"/>
      <c r="AP90" s="85"/>
      <c r="AQ90" s="110"/>
      <c r="AR90" s="91"/>
      <c r="AS90" s="92"/>
    </row>
    <row r="91" spans="1:45" x14ac:dyDescent="0.2">
      <c r="C91" s="9"/>
      <c r="D91" s="9"/>
      <c r="E91" s="9"/>
      <c r="F91" s="73"/>
      <c r="G91" s="9"/>
      <c r="H91" s="66"/>
      <c r="L91" s="65"/>
      <c r="M91" s="66"/>
      <c r="N91" s="65"/>
      <c r="P91" s="68"/>
      <c r="Q91" s="82"/>
      <c r="AN91" s="71"/>
      <c r="AQ91" s="110"/>
    </row>
    <row r="92" spans="1:45" x14ac:dyDescent="0.2">
      <c r="C92" s="9"/>
      <c r="D92" s="9"/>
      <c r="E92" s="9"/>
      <c r="F92" s="73"/>
      <c r="G92" s="9"/>
      <c r="H92" s="66"/>
      <c r="L92" s="65"/>
      <c r="M92" s="66"/>
      <c r="N92" s="65"/>
      <c r="P92" s="68"/>
      <c r="Q92" s="68"/>
      <c r="AN92" s="71"/>
      <c r="AQ92" s="110"/>
    </row>
    <row r="93" spans="1:45" x14ac:dyDescent="0.2">
      <c r="C93" s="9"/>
      <c r="D93" s="9"/>
      <c r="E93" s="9"/>
      <c r="F93" s="73"/>
      <c r="G93" s="9"/>
      <c r="H93" s="66"/>
      <c r="L93" s="65"/>
      <c r="M93" s="66"/>
      <c r="N93" s="65"/>
      <c r="P93" s="68"/>
      <c r="Q93" s="68"/>
      <c r="AN93" s="71"/>
      <c r="AQ93" s="110"/>
    </row>
    <row r="94" spans="1:45" x14ac:dyDescent="0.2">
      <c r="C94" s="9"/>
      <c r="D94" s="9"/>
      <c r="E94" s="9"/>
      <c r="F94" s="73"/>
      <c r="G94" s="9"/>
      <c r="H94" s="66"/>
      <c r="L94" s="65"/>
      <c r="M94" s="66"/>
      <c r="N94" s="65"/>
      <c r="P94" s="68"/>
      <c r="Q94" s="68"/>
      <c r="AN94" s="71"/>
      <c r="AQ94" s="110"/>
    </row>
    <row r="95" spans="1:45" x14ac:dyDescent="0.2">
      <c r="C95" s="9"/>
      <c r="D95" s="9"/>
      <c r="E95" s="9"/>
      <c r="F95" s="73"/>
      <c r="G95" s="9"/>
      <c r="H95" s="66"/>
      <c r="L95" s="65"/>
      <c r="M95" s="66"/>
      <c r="N95" s="65"/>
      <c r="P95" s="68"/>
      <c r="Q95" s="68"/>
      <c r="AN95" s="71"/>
      <c r="AQ95" s="64"/>
    </row>
    <row r="96" spans="1:45" x14ac:dyDescent="0.2">
      <c r="C96" s="9"/>
      <c r="D96" s="9"/>
      <c r="E96" s="9"/>
      <c r="F96" s="73"/>
      <c r="G96" s="9"/>
      <c r="H96" s="66"/>
      <c r="L96" s="65"/>
      <c r="M96" s="66"/>
      <c r="N96" s="65"/>
      <c r="P96" s="68"/>
      <c r="Q96" s="68"/>
      <c r="AN96" s="71"/>
      <c r="AQ96" s="64"/>
    </row>
    <row r="97" spans="8:43" x14ac:dyDescent="0.2">
      <c r="H97" s="58"/>
      <c r="L97" s="65"/>
      <c r="M97" s="66"/>
      <c r="N97" s="65"/>
      <c r="P97" s="68"/>
      <c r="Q97" s="68"/>
      <c r="AN97" s="71"/>
      <c r="AQ97" s="64"/>
    </row>
    <row r="98" spans="8:43" x14ac:dyDescent="0.2">
      <c r="H98" s="58"/>
      <c r="L98" s="65"/>
      <c r="M98" s="66"/>
      <c r="N98" s="65"/>
      <c r="P98" s="68"/>
      <c r="Q98" s="68"/>
      <c r="AN98" s="71"/>
      <c r="AQ98" s="64"/>
    </row>
  </sheetData>
  <mergeCells count="1">
    <mergeCell ref="E4:F4"/>
  </mergeCells>
  <phoneticPr fontId="0" type="noConversion"/>
  <printOptions gridLines="1"/>
  <pageMargins left="0.15748031496062992" right="0.19" top="0.98425196850393704" bottom="0.98425196850393704" header="0.51181102362204722" footer="0.51181102362204722"/>
  <pageSetup paperSize="9" scale="95" pageOrder="overThenDown" orientation="landscape" horizontalDpi="300" verticalDpi="300" r:id="rId1"/>
  <headerFooter alignWithMargins="0">
    <oddFooter>&amp;L&amp;"Arial,Standaard"&amp;9Datum: &amp;D</oddFooter>
  </headerFooter>
  <rowBreaks count="6" manualBreakCount="6">
    <brk id="27" max="16383" man="1"/>
    <brk id="40" max="16383" man="1"/>
    <brk id="45" max="16383" man="1"/>
    <brk id="57" max="16383" man="1"/>
    <brk id="68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workbookViewId="0">
      <pane ySplit="7" topLeftCell="A8" activePane="bottomLeft" state="frozen"/>
      <selection pane="bottomLeft" activeCell="AS66" sqref="AS65:AS66"/>
    </sheetView>
  </sheetViews>
  <sheetFormatPr defaultRowHeight="12.75" x14ac:dyDescent="0.2"/>
  <cols>
    <col min="1" max="1" width="3" style="3" customWidth="1"/>
    <col min="2" max="2" width="1.125" style="3" customWidth="1"/>
    <col min="3" max="3" width="18.875" style="3" customWidth="1"/>
    <col min="4" max="4" width="22.5" style="3" hidden="1" customWidth="1"/>
    <col min="5" max="5" width="23.125" style="3" hidden="1" customWidth="1"/>
    <col min="6" max="6" width="2.875" style="63" customWidth="1"/>
    <col min="7" max="7" width="1.125" style="3" customWidth="1"/>
    <col min="8" max="8" width="8" style="4" customWidth="1"/>
    <col min="9" max="9" width="1.125" style="5" customWidth="1"/>
    <col min="10" max="10" width="9" style="4"/>
    <col min="11" max="11" width="1.125" style="5" customWidth="1"/>
    <col min="12" max="12" width="7.875" style="4" customWidth="1"/>
    <col min="13" max="13" width="8" style="4" customWidth="1"/>
    <col min="14" max="14" width="7.875" style="4" customWidth="1"/>
    <col min="15" max="15" width="1.125" style="5" customWidth="1"/>
    <col min="16" max="16" width="6.625" style="6" customWidth="1"/>
    <col min="17" max="17" width="5.875" style="6" customWidth="1"/>
    <col min="18" max="18" width="1.125" style="3" customWidth="1"/>
    <col min="19" max="19" width="4.875" style="7" customWidth="1"/>
    <col min="20" max="20" width="4.875" style="3" customWidth="1"/>
    <col min="21" max="21" width="1.125" style="3" customWidth="1"/>
    <col min="22" max="22" width="4.875" style="7" customWidth="1"/>
    <col min="23" max="23" width="4.875" style="3" customWidth="1"/>
    <col min="24" max="24" width="1.125" style="3" customWidth="1"/>
    <col min="25" max="25" width="4.875" style="7" customWidth="1"/>
    <col min="26" max="26" width="4.625" style="3" customWidth="1"/>
    <col min="27" max="27" width="1.125" style="3" customWidth="1"/>
    <col min="28" max="28" width="4.875" style="7" customWidth="1"/>
    <col min="29" max="29" width="4.875" style="3" customWidth="1"/>
    <col min="30" max="30" width="1.125" style="3" customWidth="1"/>
    <col min="31" max="31" width="4.875" style="7" customWidth="1"/>
    <col min="32" max="32" width="4.875" style="3" customWidth="1"/>
    <col min="33" max="33" width="1.125" style="3" customWidth="1"/>
    <col min="34" max="34" width="4.875" style="7" customWidth="1"/>
    <col min="35" max="35" width="6.875" style="8" customWidth="1"/>
    <col min="36" max="36" width="1.125" style="8" customWidth="1"/>
    <col min="37" max="37" width="5.875" style="9" customWidth="1"/>
    <col min="38" max="38" width="8.5" style="3" customWidth="1"/>
    <col min="39" max="39" width="6" style="3" customWidth="1"/>
    <col min="40" max="40" width="6.875" style="10" customWidth="1"/>
    <col min="41" max="41" width="4.75" style="10" customWidth="1"/>
    <col min="42" max="42" width="1.375" style="11" customWidth="1"/>
    <col min="43" max="43" width="9" style="3"/>
    <col min="44" max="44" width="1.375" style="3" customWidth="1"/>
    <col min="45" max="16384" width="9" style="3"/>
  </cols>
  <sheetData>
    <row r="1" spans="1:45" ht="18.75" x14ac:dyDescent="0.3">
      <c r="A1" s="1" t="s">
        <v>73</v>
      </c>
      <c r="B1" s="2"/>
    </row>
    <row r="4" spans="1:45" x14ac:dyDescent="0.2">
      <c r="A4" s="12" t="s">
        <v>0</v>
      </c>
      <c r="B4" s="13"/>
      <c r="C4" s="12" t="s">
        <v>1</v>
      </c>
      <c r="D4" s="12" t="s">
        <v>36</v>
      </c>
      <c r="E4" s="12" t="s">
        <v>37</v>
      </c>
      <c r="F4" s="14" t="s">
        <v>2</v>
      </c>
      <c r="G4" s="14"/>
      <c r="H4" s="15"/>
      <c r="I4" s="17" t="s">
        <v>3</v>
      </c>
      <c r="J4" s="17"/>
      <c r="K4" s="18"/>
      <c r="L4" s="19" t="s">
        <v>4</v>
      </c>
      <c r="M4" s="19" t="s">
        <v>5</v>
      </c>
      <c r="N4" s="19" t="s">
        <v>6</v>
      </c>
      <c r="O4" s="16"/>
      <c r="P4" s="20" t="s">
        <v>7</v>
      </c>
      <c r="Q4" s="21"/>
      <c r="R4" s="13"/>
      <c r="S4" s="22"/>
      <c r="T4" s="23" t="s">
        <v>8</v>
      </c>
      <c r="U4" s="24"/>
      <c r="V4" s="25"/>
      <c r="W4" s="23" t="s">
        <v>9</v>
      </c>
      <c r="X4" s="13"/>
      <c r="Y4" s="25"/>
      <c r="Z4" s="23" t="s">
        <v>10</v>
      </c>
      <c r="AA4" s="13"/>
      <c r="AB4" s="25"/>
      <c r="AC4" s="23" t="s">
        <v>11</v>
      </c>
      <c r="AD4" s="13"/>
      <c r="AE4" s="25"/>
      <c r="AF4" s="23" t="s">
        <v>12</v>
      </c>
      <c r="AG4" s="94"/>
      <c r="AH4" s="25"/>
      <c r="AI4" s="23" t="s">
        <v>72</v>
      </c>
      <c r="AJ4" s="13"/>
      <c r="AK4" s="26"/>
      <c r="AL4" s="27"/>
      <c r="AM4" s="17" t="s">
        <v>13</v>
      </c>
      <c r="AN4" s="17"/>
      <c r="AO4" s="28"/>
      <c r="AP4" s="13"/>
      <c r="AQ4" s="29" t="s">
        <v>14</v>
      </c>
      <c r="AR4" s="30"/>
      <c r="AS4" s="31" t="s">
        <v>15</v>
      </c>
    </row>
    <row r="5" spans="1:45" x14ac:dyDescent="0.2">
      <c r="A5" s="13"/>
      <c r="B5" s="13"/>
      <c r="C5" s="13"/>
      <c r="D5" s="13"/>
      <c r="E5" s="13"/>
      <c r="F5" s="14"/>
      <c r="G5" s="13"/>
      <c r="H5" s="32"/>
      <c r="I5" s="33"/>
      <c r="J5" s="32"/>
      <c r="K5" s="33"/>
      <c r="L5" s="32" t="s">
        <v>16</v>
      </c>
      <c r="M5" s="32" t="s">
        <v>17</v>
      </c>
      <c r="N5" s="32" t="s">
        <v>18</v>
      </c>
      <c r="O5" s="34"/>
      <c r="P5" s="35" t="s">
        <v>19</v>
      </c>
      <c r="Q5" s="36" t="s">
        <v>20</v>
      </c>
      <c r="R5" s="13"/>
      <c r="S5" s="37" t="s">
        <v>17</v>
      </c>
      <c r="T5" s="38" t="s">
        <v>21</v>
      </c>
      <c r="U5" s="24"/>
      <c r="V5" s="37" t="s">
        <v>17</v>
      </c>
      <c r="W5" s="38" t="s">
        <v>21</v>
      </c>
      <c r="X5" s="13"/>
      <c r="Y5" s="37" t="s">
        <v>17</v>
      </c>
      <c r="Z5" s="38" t="s">
        <v>21</v>
      </c>
      <c r="AA5" s="13"/>
      <c r="AB5" s="37" t="s">
        <v>17</v>
      </c>
      <c r="AC5" s="38" t="s">
        <v>21</v>
      </c>
      <c r="AD5" s="13"/>
      <c r="AE5" s="37" t="s">
        <v>17</v>
      </c>
      <c r="AF5" s="38" t="s">
        <v>21</v>
      </c>
      <c r="AG5" s="24"/>
      <c r="AH5" s="37" t="s">
        <v>17</v>
      </c>
      <c r="AI5" s="38" t="s">
        <v>21</v>
      </c>
      <c r="AJ5" s="13"/>
      <c r="AK5" s="39" t="s">
        <v>22</v>
      </c>
      <c r="AL5" s="40" t="s">
        <v>23</v>
      </c>
      <c r="AM5" s="40" t="s">
        <v>24</v>
      </c>
      <c r="AN5" s="41" t="s">
        <v>25</v>
      </c>
      <c r="AO5" s="38" t="s">
        <v>26</v>
      </c>
      <c r="AP5" s="13"/>
      <c r="AQ5" s="42" t="s">
        <v>26</v>
      </c>
      <c r="AR5" s="30"/>
      <c r="AS5" s="43" t="s">
        <v>27</v>
      </c>
    </row>
    <row r="6" spans="1:45" x14ac:dyDescent="0.2">
      <c r="A6" s="13"/>
      <c r="B6" s="13"/>
      <c r="C6" s="13"/>
      <c r="D6" s="13"/>
      <c r="E6" s="13"/>
      <c r="F6" s="14"/>
      <c r="G6" s="13"/>
      <c r="H6" s="41" t="s">
        <v>28</v>
      </c>
      <c r="I6" s="33"/>
      <c r="J6" s="41" t="s">
        <v>29</v>
      </c>
      <c r="K6" s="33"/>
      <c r="L6" s="32"/>
      <c r="M6" s="32"/>
      <c r="N6" s="32"/>
      <c r="O6" s="34"/>
      <c r="P6" s="35"/>
      <c r="Q6" s="44" t="s">
        <v>26</v>
      </c>
      <c r="R6" s="13"/>
      <c r="S6" s="45"/>
      <c r="T6" s="46" t="s">
        <v>30</v>
      </c>
      <c r="U6" s="24"/>
      <c r="V6" s="45"/>
      <c r="W6" s="46" t="s">
        <v>30</v>
      </c>
      <c r="X6" s="13"/>
      <c r="Y6" s="45"/>
      <c r="Z6" s="46" t="s">
        <v>30</v>
      </c>
      <c r="AA6" s="13"/>
      <c r="AB6" s="45"/>
      <c r="AC6" s="46" t="s">
        <v>30</v>
      </c>
      <c r="AD6" s="13"/>
      <c r="AE6" s="45"/>
      <c r="AF6" s="46" t="s">
        <v>30</v>
      </c>
      <c r="AG6" s="24"/>
      <c r="AH6" s="45"/>
      <c r="AI6" s="46" t="s">
        <v>30</v>
      </c>
      <c r="AJ6" s="13"/>
      <c r="AK6" s="47" t="s">
        <v>31</v>
      </c>
      <c r="AL6" s="40" t="s">
        <v>17</v>
      </c>
      <c r="AM6" s="40" t="s">
        <v>18</v>
      </c>
      <c r="AN6" s="48" t="s">
        <v>26</v>
      </c>
      <c r="AO6" s="49" t="s">
        <v>30</v>
      </c>
      <c r="AP6" s="13"/>
      <c r="AQ6" s="42" t="s">
        <v>32</v>
      </c>
      <c r="AR6" s="30"/>
      <c r="AS6" s="43"/>
    </row>
    <row r="7" spans="1:45" s="104" customFormat="1" x14ac:dyDescent="0.2">
      <c r="A7" s="95"/>
      <c r="B7" s="95"/>
      <c r="C7" s="95"/>
      <c r="D7" s="95"/>
      <c r="E7" s="95"/>
      <c r="F7" s="96"/>
      <c r="G7" s="95"/>
      <c r="H7" s="50" t="s">
        <v>17</v>
      </c>
      <c r="I7" s="97"/>
      <c r="J7" s="50" t="s">
        <v>17</v>
      </c>
      <c r="K7" s="97"/>
      <c r="L7" s="98"/>
      <c r="M7" s="98"/>
      <c r="N7" s="98"/>
      <c r="O7" s="99"/>
      <c r="P7" s="100"/>
      <c r="Q7" s="51" t="s">
        <v>32</v>
      </c>
      <c r="R7" s="95"/>
      <c r="S7" s="52"/>
      <c r="T7" s="53" t="s">
        <v>33</v>
      </c>
      <c r="U7" s="101"/>
      <c r="V7" s="52"/>
      <c r="W7" s="53" t="s">
        <v>33</v>
      </c>
      <c r="X7" s="95"/>
      <c r="Y7" s="52"/>
      <c r="Z7" s="53" t="s">
        <v>33</v>
      </c>
      <c r="AA7" s="95"/>
      <c r="AB7" s="52"/>
      <c r="AC7" s="53" t="s">
        <v>33</v>
      </c>
      <c r="AD7" s="95"/>
      <c r="AE7" s="52"/>
      <c r="AF7" s="53" t="s">
        <v>33</v>
      </c>
      <c r="AG7" s="101"/>
      <c r="AH7" s="52"/>
      <c r="AI7" s="53" t="s">
        <v>33</v>
      </c>
      <c r="AJ7" s="95"/>
      <c r="AK7" s="54" t="s">
        <v>17</v>
      </c>
      <c r="AL7" s="102"/>
      <c r="AM7" s="102"/>
      <c r="AN7" s="50" t="s">
        <v>32</v>
      </c>
      <c r="AO7" s="55" t="s">
        <v>33</v>
      </c>
      <c r="AP7" s="95"/>
      <c r="AQ7" s="56"/>
      <c r="AR7" s="103"/>
      <c r="AS7" s="57"/>
    </row>
    <row r="8" spans="1:45" x14ac:dyDescent="0.2">
      <c r="L8" s="58" t="s">
        <v>34</v>
      </c>
      <c r="M8" s="58"/>
      <c r="N8" s="58"/>
      <c r="O8" s="59"/>
      <c r="P8" s="60"/>
      <c r="Q8" s="60"/>
      <c r="S8" s="61"/>
      <c r="T8" s="62"/>
      <c r="U8" s="62"/>
      <c r="V8" s="61"/>
      <c r="W8" s="62"/>
      <c r="Y8" s="61"/>
      <c r="Z8" s="62"/>
      <c r="AB8" s="61"/>
      <c r="AC8" s="62"/>
      <c r="AE8" s="61"/>
      <c r="AF8" s="62"/>
      <c r="AG8" s="62"/>
      <c r="AH8" s="61"/>
      <c r="AI8" s="62"/>
      <c r="AJ8" s="3"/>
      <c r="AK8" s="7"/>
      <c r="AL8" s="8"/>
      <c r="AM8" s="8"/>
      <c r="AN8" s="9"/>
      <c r="AO8" s="3"/>
      <c r="AP8" s="3"/>
      <c r="AQ8" s="10"/>
      <c r="AR8" s="10"/>
      <c r="AS8" s="11"/>
    </row>
    <row r="9" spans="1:45" s="77" customFormat="1" x14ac:dyDescent="0.2">
      <c r="A9" s="3"/>
      <c r="C9" s="3"/>
      <c r="D9" s="77" t="s">
        <v>65</v>
      </c>
      <c r="E9" s="77" t="s">
        <v>64</v>
      </c>
      <c r="F9" s="78"/>
      <c r="G9" s="78"/>
      <c r="H9" s="58"/>
      <c r="I9" s="88"/>
      <c r="J9" s="89"/>
      <c r="K9" s="88"/>
      <c r="L9" s="79">
        <f t="shared" ref="L9:L38" si="0">J9-H9</f>
        <v>0</v>
      </c>
      <c r="M9" s="81"/>
      <c r="N9" s="79">
        <f t="shared" ref="N9:N38" si="1">ABS(L9-M9)</f>
        <v>0</v>
      </c>
      <c r="O9" s="80"/>
      <c r="P9" s="82">
        <f>(N9*24*60*60-60)*0.25</f>
        <v>-15</v>
      </c>
      <c r="Q9" s="82">
        <f t="shared" ref="Q9:Q38" si="2">IF((P9&lt;0),0,P9)</f>
        <v>0</v>
      </c>
      <c r="S9" s="90"/>
      <c r="V9" s="90"/>
      <c r="Y9" s="90"/>
      <c r="AB9" s="90"/>
      <c r="AE9" s="90"/>
      <c r="AH9" s="90"/>
      <c r="AK9" s="90"/>
      <c r="AL9" s="83"/>
      <c r="AM9" s="83">
        <f t="shared" ref="AM9:AM38" si="3">AK9-AL9</f>
        <v>0</v>
      </c>
      <c r="AN9" s="84">
        <f>IF(AM9&lt;0,0*AK9,0*AL9+0.5*AM9)</f>
        <v>0</v>
      </c>
      <c r="AO9" s="85"/>
      <c r="AP9" s="85"/>
      <c r="AQ9" s="86">
        <f>Q9+(S9*0.25+T9)+(V9*0.25+W9)+(Y9*0.25+Z9)+(AB9*0.25+AC9)+(AE9*0.25+AF9)+(AH9*0.25+AI9)+AN9+AO9</f>
        <v>0</v>
      </c>
      <c r="AR9" s="91"/>
      <c r="AS9" s="92"/>
    </row>
    <row r="10" spans="1:45" s="77" customFormat="1" x14ac:dyDescent="0.2">
      <c r="A10" s="3"/>
      <c r="C10" s="93"/>
      <c r="D10" s="77" t="s">
        <v>39</v>
      </c>
      <c r="E10" s="77" t="s">
        <v>48</v>
      </c>
      <c r="F10" s="78"/>
      <c r="G10" s="78"/>
      <c r="H10" s="58"/>
      <c r="J10" s="79"/>
      <c r="K10" s="80"/>
      <c r="L10" s="79">
        <f t="shared" si="0"/>
        <v>0</v>
      </c>
      <c r="M10" s="81"/>
      <c r="N10" s="79">
        <f t="shared" si="1"/>
        <v>0</v>
      </c>
      <c r="O10" s="80"/>
      <c r="P10" s="82">
        <f t="shared" ref="P10:P68" si="4">(N10*24*60*60-60)*0.25</f>
        <v>-15</v>
      </c>
      <c r="Q10" s="82">
        <f t="shared" si="2"/>
        <v>0</v>
      </c>
      <c r="AL10" s="83"/>
      <c r="AM10" s="83">
        <f t="shared" si="3"/>
        <v>0</v>
      </c>
      <c r="AN10" s="84">
        <f t="shared" ref="AN10:AN38" si="5">IF(AM10&lt;0,0*AK10,0*AL10+0.5*AM10)</f>
        <v>0</v>
      </c>
      <c r="AO10" s="85"/>
      <c r="AP10" s="85"/>
      <c r="AQ10" s="86">
        <f t="shared" ref="AQ10:AQ68" si="6">Q10+(S10*0.25+T10)+(V10*0.25+W10)+(Y10*0.25+Z10)+(AB10*0.25+AC10)+(AE10*0.25+AF10)+(AH10*0.25+AI10)+AN10+AO10</f>
        <v>0</v>
      </c>
      <c r="AR10" s="86"/>
      <c r="AS10" s="87"/>
    </row>
    <row r="11" spans="1:45" s="77" customFormat="1" x14ac:dyDescent="0.2">
      <c r="A11" s="3"/>
      <c r="C11" s="93"/>
      <c r="D11" s="77" t="s">
        <v>38</v>
      </c>
      <c r="E11" s="77" t="s">
        <v>59</v>
      </c>
      <c r="F11" s="78"/>
      <c r="G11" s="78"/>
      <c r="H11" s="58"/>
      <c r="J11" s="79"/>
      <c r="K11" s="80"/>
      <c r="L11" s="79">
        <f t="shared" si="0"/>
        <v>0</v>
      </c>
      <c r="M11" s="81"/>
      <c r="N11" s="79">
        <f t="shared" si="1"/>
        <v>0</v>
      </c>
      <c r="O11" s="80"/>
      <c r="P11" s="82">
        <f t="shared" si="4"/>
        <v>-15</v>
      </c>
      <c r="Q11" s="82">
        <f t="shared" si="2"/>
        <v>0</v>
      </c>
      <c r="AL11" s="83"/>
      <c r="AM11" s="83">
        <f t="shared" si="3"/>
        <v>0</v>
      </c>
      <c r="AN11" s="84">
        <f t="shared" si="5"/>
        <v>0</v>
      </c>
      <c r="AO11" s="85"/>
      <c r="AP11" s="85"/>
      <c r="AQ11" s="86">
        <f t="shared" si="6"/>
        <v>0</v>
      </c>
      <c r="AR11" s="86"/>
      <c r="AS11" s="87"/>
    </row>
    <row r="12" spans="1:45" s="77" customFormat="1" x14ac:dyDescent="0.2">
      <c r="A12" s="3"/>
      <c r="C12" s="3"/>
      <c r="D12" s="77" t="s">
        <v>53</v>
      </c>
      <c r="E12" s="77" t="s">
        <v>48</v>
      </c>
      <c r="F12" s="78"/>
      <c r="G12" s="78"/>
      <c r="H12" s="58"/>
      <c r="J12" s="79"/>
      <c r="K12" s="80"/>
      <c r="L12" s="79">
        <f t="shared" si="0"/>
        <v>0</v>
      </c>
      <c r="M12" s="81"/>
      <c r="N12" s="79">
        <f t="shared" si="1"/>
        <v>0</v>
      </c>
      <c r="O12" s="80"/>
      <c r="P12" s="82">
        <f t="shared" si="4"/>
        <v>-15</v>
      </c>
      <c r="Q12" s="82">
        <f t="shared" si="2"/>
        <v>0</v>
      </c>
      <c r="AL12" s="83"/>
      <c r="AM12" s="83">
        <f t="shared" si="3"/>
        <v>0</v>
      </c>
      <c r="AN12" s="84">
        <f t="shared" si="5"/>
        <v>0</v>
      </c>
      <c r="AO12" s="85"/>
      <c r="AP12" s="85"/>
      <c r="AQ12" s="86">
        <f t="shared" si="6"/>
        <v>0</v>
      </c>
      <c r="AR12" s="86"/>
      <c r="AS12" s="92"/>
    </row>
    <row r="13" spans="1:45" s="77" customFormat="1" x14ac:dyDescent="0.2">
      <c r="A13" s="3"/>
      <c r="C13" s="3"/>
      <c r="D13" s="77" t="s">
        <v>43</v>
      </c>
      <c r="E13" s="77" t="s">
        <v>42</v>
      </c>
      <c r="F13" s="78"/>
      <c r="G13" s="78"/>
      <c r="H13" s="58"/>
      <c r="J13" s="79"/>
      <c r="K13" s="80"/>
      <c r="L13" s="79">
        <f t="shared" si="0"/>
        <v>0</v>
      </c>
      <c r="M13" s="81"/>
      <c r="N13" s="79">
        <f t="shared" si="1"/>
        <v>0</v>
      </c>
      <c r="O13" s="80"/>
      <c r="P13" s="82">
        <f t="shared" si="4"/>
        <v>-15</v>
      </c>
      <c r="Q13" s="82">
        <f t="shared" si="2"/>
        <v>0</v>
      </c>
      <c r="AL13" s="83"/>
      <c r="AM13" s="83">
        <f t="shared" si="3"/>
        <v>0</v>
      </c>
      <c r="AN13" s="84">
        <f t="shared" si="5"/>
        <v>0</v>
      </c>
      <c r="AO13" s="85"/>
      <c r="AP13" s="85"/>
      <c r="AQ13" s="86">
        <f t="shared" si="6"/>
        <v>0</v>
      </c>
      <c r="AR13" s="86"/>
      <c r="AS13" s="87"/>
    </row>
    <row r="14" spans="1:45" s="77" customFormat="1" x14ac:dyDescent="0.2">
      <c r="A14" s="3"/>
      <c r="C14" s="3"/>
      <c r="D14" s="77" t="s">
        <v>70</v>
      </c>
      <c r="E14" s="77" t="s">
        <v>71</v>
      </c>
      <c r="F14" s="78"/>
      <c r="G14" s="78"/>
      <c r="H14" s="58"/>
      <c r="I14" s="88"/>
      <c r="J14" s="89"/>
      <c r="K14" s="88"/>
      <c r="L14" s="79">
        <f t="shared" si="0"/>
        <v>0</v>
      </c>
      <c r="M14" s="81"/>
      <c r="N14" s="79">
        <f t="shared" si="1"/>
        <v>0</v>
      </c>
      <c r="O14" s="80"/>
      <c r="P14" s="82">
        <f t="shared" si="4"/>
        <v>-15</v>
      </c>
      <c r="Q14" s="82">
        <f t="shared" si="2"/>
        <v>0</v>
      </c>
      <c r="S14" s="90"/>
      <c r="V14" s="90"/>
      <c r="Y14" s="90"/>
      <c r="AB14" s="90"/>
      <c r="AE14" s="90"/>
      <c r="AH14" s="90"/>
      <c r="AK14" s="90"/>
      <c r="AL14" s="83"/>
      <c r="AM14" s="83">
        <f t="shared" si="3"/>
        <v>0</v>
      </c>
      <c r="AN14" s="84">
        <f t="shared" si="5"/>
        <v>0</v>
      </c>
      <c r="AO14" s="85"/>
      <c r="AP14" s="85"/>
      <c r="AQ14" s="86">
        <f t="shared" si="6"/>
        <v>0</v>
      </c>
      <c r="AR14" s="91"/>
      <c r="AS14" s="87"/>
    </row>
    <row r="15" spans="1:45" x14ac:dyDescent="0.2">
      <c r="D15" s="3" t="s">
        <v>41</v>
      </c>
      <c r="E15" s="3" t="s">
        <v>48</v>
      </c>
      <c r="F15" s="74"/>
      <c r="G15" s="74"/>
      <c r="H15" s="66"/>
      <c r="L15" s="65">
        <f t="shared" si="0"/>
        <v>0</v>
      </c>
      <c r="M15" s="66"/>
      <c r="N15" s="65">
        <f t="shared" si="1"/>
        <v>0</v>
      </c>
      <c r="O15" s="67"/>
      <c r="P15" s="82">
        <f t="shared" si="4"/>
        <v>-15</v>
      </c>
      <c r="Q15" s="68">
        <f t="shared" si="2"/>
        <v>0</v>
      </c>
      <c r="AI15" s="3"/>
      <c r="AJ15" s="3"/>
      <c r="AK15" s="7"/>
      <c r="AL15" s="8"/>
      <c r="AM15" s="8">
        <f t="shared" si="3"/>
        <v>0</v>
      </c>
      <c r="AN15" s="71">
        <f t="shared" si="5"/>
        <v>0</v>
      </c>
      <c r="AO15" s="9"/>
      <c r="AP15" s="9"/>
      <c r="AQ15" s="86">
        <f t="shared" si="6"/>
        <v>0</v>
      </c>
      <c r="AR15" s="10"/>
      <c r="AS15" s="11"/>
    </row>
    <row r="16" spans="1:45" x14ac:dyDescent="0.2">
      <c r="D16" s="3" t="s">
        <v>63</v>
      </c>
      <c r="E16" s="3" t="s">
        <v>62</v>
      </c>
      <c r="F16" s="74"/>
      <c r="G16" s="74"/>
      <c r="H16" s="58"/>
      <c r="L16" s="65">
        <f t="shared" si="0"/>
        <v>0</v>
      </c>
      <c r="M16" s="66"/>
      <c r="N16" s="65">
        <f t="shared" si="1"/>
        <v>0</v>
      </c>
      <c r="O16" s="67"/>
      <c r="P16" s="82">
        <f t="shared" si="4"/>
        <v>-15</v>
      </c>
      <c r="Q16" s="68">
        <f t="shared" si="2"/>
        <v>0</v>
      </c>
      <c r="AI16" s="3"/>
      <c r="AJ16" s="3"/>
      <c r="AK16" s="7"/>
      <c r="AL16" s="8"/>
      <c r="AM16" s="8">
        <f t="shared" si="3"/>
        <v>0</v>
      </c>
      <c r="AN16" s="71">
        <f t="shared" si="5"/>
        <v>0</v>
      </c>
      <c r="AO16" s="9"/>
      <c r="AP16" s="9"/>
      <c r="AQ16" s="86">
        <f t="shared" si="6"/>
        <v>0</v>
      </c>
      <c r="AR16" s="10"/>
      <c r="AS16" s="72"/>
    </row>
    <row r="17" spans="1:45" x14ac:dyDescent="0.2">
      <c r="D17" s="3" t="s">
        <v>67</v>
      </c>
      <c r="E17" s="3" t="s">
        <v>66</v>
      </c>
      <c r="F17" s="74"/>
      <c r="G17" s="74"/>
      <c r="H17" s="58"/>
      <c r="L17" s="65">
        <f t="shared" si="0"/>
        <v>0</v>
      </c>
      <c r="M17" s="66"/>
      <c r="N17" s="65">
        <f t="shared" si="1"/>
        <v>0</v>
      </c>
      <c r="O17" s="67"/>
      <c r="P17" s="82">
        <f t="shared" si="4"/>
        <v>-15</v>
      </c>
      <c r="Q17" s="68">
        <f t="shared" si="2"/>
        <v>0</v>
      </c>
      <c r="AI17" s="3"/>
      <c r="AJ17" s="3"/>
      <c r="AK17" s="7"/>
      <c r="AL17" s="8"/>
      <c r="AM17" s="8">
        <f t="shared" si="3"/>
        <v>0</v>
      </c>
      <c r="AN17" s="71">
        <f t="shared" si="5"/>
        <v>0</v>
      </c>
      <c r="AO17" s="9"/>
      <c r="AP17" s="9"/>
      <c r="AQ17" s="86">
        <f t="shared" si="6"/>
        <v>0</v>
      </c>
      <c r="AR17" s="10"/>
      <c r="AS17" s="72"/>
    </row>
    <row r="18" spans="1:45" x14ac:dyDescent="0.2">
      <c r="D18" s="3" t="s">
        <v>55</v>
      </c>
      <c r="E18" s="3" t="s">
        <v>44</v>
      </c>
      <c r="F18" s="74"/>
      <c r="G18" s="74"/>
      <c r="H18" s="58"/>
      <c r="I18" s="3"/>
      <c r="J18" s="65"/>
      <c r="K18" s="67"/>
      <c r="L18" s="65">
        <f t="shared" si="0"/>
        <v>0</v>
      </c>
      <c r="M18" s="66"/>
      <c r="N18" s="65">
        <f t="shared" si="1"/>
        <v>0</v>
      </c>
      <c r="O18" s="67"/>
      <c r="P18" s="82">
        <f t="shared" si="4"/>
        <v>-15</v>
      </c>
      <c r="Q18" s="68">
        <f t="shared" si="2"/>
        <v>0</v>
      </c>
      <c r="S18" s="3"/>
      <c r="V18" s="3"/>
      <c r="Y18" s="3"/>
      <c r="AB18" s="3"/>
      <c r="AE18" s="3"/>
      <c r="AH18" s="3"/>
      <c r="AI18" s="3"/>
      <c r="AJ18" s="3"/>
      <c r="AK18" s="3"/>
      <c r="AL18" s="8"/>
      <c r="AM18" s="8">
        <f>AK18-AL18</f>
        <v>0</v>
      </c>
      <c r="AN18" s="71">
        <f t="shared" si="5"/>
        <v>0</v>
      </c>
      <c r="AO18" s="9"/>
      <c r="AP18" s="9"/>
      <c r="AQ18" s="86">
        <f t="shared" si="6"/>
        <v>0</v>
      </c>
      <c r="AR18" s="64"/>
      <c r="AS18" s="11"/>
    </row>
    <row r="19" spans="1:45" x14ac:dyDescent="0.2">
      <c r="D19" s="3" t="s">
        <v>51</v>
      </c>
      <c r="E19" s="3" t="s">
        <v>48</v>
      </c>
      <c r="F19" s="74"/>
      <c r="G19" s="74"/>
      <c r="H19" s="58"/>
      <c r="I19" s="3"/>
      <c r="J19" s="76"/>
      <c r="K19" s="3"/>
      <c r="L19" s="65">
        <f t="shared" si="0"/>
        <v>0</v>
      </c>
      <c r="M19" s="66"/>
      <c r="N19" s="65">
        <f t="shared" si="1"/>
        <v>0</v>
      </c>
      <c r="O19" s="67"/>
      <c r="P19" s="82">
        <f t="shared" si="4"/>
        <v>-15</v>
      </c>
      <c r="Q19" s="68">
        <f t="shared" si="2"/>
        <v>0</v>
      </c>
      <c r="S19" s="3"/>
      <c r="V19" s="3"/>
      <c r="Y19" s="3"/>
      <c r="AB19" s="3"/>
      <c r="AE19" s="3"/>
      <c r="AH19" s="3"/>
      <c r="AI19" s="3"/>
      <c r="AJ19" s="3"/>
      <c r="AK19" s="3"/>
      <c r="AL19" s="8"/>
      <c r="AM19" s="8">
        <f t="shared" si="3"/>
        <v>0</v>
      </c>
      <c r="AN19" s="71">
        <f t="shared" si="5"/>
        <v>0</v>
      </c>
      <c r="AO19" s="9"/>
      <c r="AP19" s="9"/>
      <c r="AQ19" s="86">
        <f t="shared" si="6"/>
        <v>0</v>
      </c>
      <c r="AS19" s="72"/>
    </row>
    <row r="20" spans="1:45" x14ac:dyDescent="0.2">
      <c r="D20" s="3" t="s">
        <v>52</v>
      </c>
      <c r="E20" s="3" t="s">
        <v>48</v>
      </c>
      <c r="F20" s="74"/>
      <c r="G20" s="74"/>
      <c r="H20" s="58"/>
      <c r="I20" s="3"/>
      <c r="J20" s="76"/>
      <c r="K20" s="3"/>
      <c r="L20" s="65">
        <f t="shared" si="0"/>
        <v>0</v>
      </c>
      <c r="M20" s="66"/>
      <c r="N20" s="65">
        <f t="shared" si="1"/>
        <v>0</v>
      </c>
      <c r="O20" s="67"/>
      <c r="P20" s="82">
        <f t="shared" si="4"/>
        <v>-15</v>
      </c>
      <c r="Q20" s="68">
        <f t="shared" si="2"/>
        <v>0</v>
      </c>
      <c r="S20" s="3"/>
      <c r="V20" s="3"/>
      <c r="Y20" s="3"/>
      <c r="AB20" s="3"/>
      <c r="AE20" s="3"/>
      <c r="AH20" s="3"/>
      <c r="AI20" s="3"/>
      <c r="AJ20" s="3"/>
      <c r="AK20" s="3"/>
      <c r="AL20" s="8"/>
      <c r="AM20" s="8">
        <f t="shared" si="3"/>
        <v>0</v>
      </c>
      <c r="AN20" s="71">
        <f t="shared" si="5"/>
        <v>0</v>
      </c>
      <c r="AO20" s="9"/>
      <c r="AP20" s="9"/>
      <c r="AQ20" s="86">
        <f t="shared" si="6"/>
        <v>0</v>
      </c>
      <c r="AS20" s="72"/>
    </row>
    <row r="21" spans="1:45" x14ac:dyDescent="0.2">
      <c r="D21" s="3" t="s">
        <v>68</v>
      </c>
      <c r="E21" s="3" t="s">
        <v>69</v>
      </c>
      <c r="F21" s="74"/>
      <c r="G21" s="74"/>
      <c r="H21" s="58"/>
      <c r="L21" s="65">
        <f t="shared" si="0"/>
        <v>0</v>
      </c>
      <c r="M21" s="66"/>
      <c r="N21" s="65">
        <f t="shared" si="1"/>
        <v>0</v>
      </c>
      <c r="O21" s="67"/>
      <c r="P21" s="82">
        <f t="shared" si="4"/>
        <v>-15</v>
      </c>
      <c r="Q21" s="68">
        <f t="shared" si="2"/>
        <v>0</v>
      </c>
      <c r="AI21" s="3"/>
      <c r="AJ21" s="3"/>
      <c r="AK21" s="7"/>
      <c r="AL21" s="8"/>
      <c r="AM21" s="8">
        <f t="shared" si="3"/>
        <v>0</v>
      </c>
      <c r="AN21" s="71">
        <f t="shared" si="5"/>
        <v>0</v>
      </c>
      <c r="AO21" s="9"/>
      <c r="AP21" s="9"/>
      <c r="AQ21" s="86">
        <f t="shared" si="6"/>
        <v>0</v>
      </c>
      <c r="AR21" s="10"/>
      <c r="AS21" s="11"/>
    </row>
    <row r="22" spans="1:45" x14ac:dyDescent="0.2">
      <c r="D22" s="3" t="s">
        <v>56</v>
      </c>
      <c r="E22" s="3" t="s">
        <v>42</v>
      </c>
      <c r="F22" s="74"/>
      <c r="G22" s="74"/>
      <c r="H22" s="58"/>
      <c r="I22" s="3"/>
      <c r="J22" s="65"/>
      <c r="K22" s="67"/>
      <c r="L22" s="65">
        <f t="shared" si="0"/>
        <v>0</v>
      </c>
      <c r="M22" s="66"/>
      <c r="N22" s="65">
        <f t="shared" si="1"/>
        <v>0</v>
      </c>
      <c r="O22" s="67"/>
      <c r="P22" s="82">
        <f t="shared" si="4"/>
        <v>-15</v>
      </c>
      <c r="Q22" s="68">
        <f t="shared" si="2"/>
        <v>0</v>
      </c>
      <c r="S22" s="3"/>
      <c r="V22" s="3"/>
      <c r="Y22" s="3"/>
      <c r="AB22" s="3"/>
      <c r="AE22" s="3"/>
      <c r="AH22" s="3"/>
      <c r="AI22" s="3"/>
      <c r="AJ22" s="3"/>
      <c r="AK22" s="3"/>
      <c r="AL22" s="8"/>
      <c r="AM22" s="8">
        <f t="shared" si="3"/>
        <v>0</v>
      </c>
      <c r="AN22" s="71">
        <f t="shared" si="5"/>
        <v>0</v>
      </c>
      <c r="AO22" s="9"/>
      <c r="AP22" s="9"/>
      <c r="AQ22" s="86">
        <f t="shared" si="6"/>
        <v>0</v>
      </c>
      <c r="AR22" s="64"/>
      <c r="AS22" s="72"/>
    </row>
    <row r="23" spans="1:45" s="9" customFormat="1" x14ac:dyDescent="0.2">
      <c r="A23" s="3"/>
      <c r="B23" s="3"/>
      <c r="C23" s="3"/>
      <c r="D23" s="3" t="s">
        <v>61</v>
      </c>
      <c r="E23" s="9" t="s">
        <v>44</v>
      </c>
      <c r="F23" s="75"/>
      <c r="G23" s="75"/>
      <c r="H23" s="58"/>
      <c r="I23" s="67"/>
      <c r="J23" s="65"/>
      <c r="K23" s="67"/>
      <c r="L23" s="65">
        <f t="shared" si="0"/>
        <v>0</v>
      </c>
      <c r="M23" s="66"/>
      <c r="N23" s="65">
        <f t="shared" si="1"/>
        <v>0</v>
      </c>
      <c r="O23" s="67"/>
      <c r="P23" s="82">
        <f t="shared" si="4"/>
        <v>-15</v>
      </c>
      <c r="Q23" s="68">
        <f t="shared" si="2"/>
        <v>0</v>
      </c>
      <c r="S23" s="69"/>
      <c r="T23" s="70"/>
      <c r="V23" s="69"/>
      <c r="W23" s="70"/>
      <c r="Y23" s="69"/>
      <c r="Z23" s="70"/>
      <c r="AB23" s="69"/>
      <c r="AC23" s="70"/>
      <c r="AE23" s="69"/>
      <c r="AF23" s="70"/>
      <c r="AG23" s="70"/>
      <c r="AH23" s="69"/>
      <c r="AI23" s="70"/>
      <c r="AK23" s="8"/>
      <c r="AL23" s="8"/>
      <c r="AM23" s="8">
        <f t="shared" si="3"/>
        <v>0</v>
      </c>
      <c r="AN23" s="71">
        <f t="shared" si="5"/>
        <v>0</v>
      </c>
      <c r="AQ23" s="86">
        <f t="shared" si="6"/>
        <v>0</v>
      </c>
      <c r="AR23" s="64"/>
      <c r="AS23" s="72"/>
    </row>
    <row r="24" spans="1:45" x14ac:dyDescent="0.2">
      <c r="D24" s="9" t="s">
        <v>60</v>
      </c>
      <c r="E24" s="3" t="s">
        <v>48</v>
      </c>
      <c r="F24" s="74"/>
      <c r="G24" s="74"/>
      <c r="H24" s="58"/>
      <c r="I24" s="3"/>
      <c r="J24" s="65"/>
      <c r="K24" s="67"/>
      <c r="L24" s="65">
        <f t="shared" si="0"/>
        <v>0</v>
      </c>
      <c r="M24" s="66"/>
      <c r="N24" s="65">
        <f t="shared" si="1"/>
        <v>0</v>
      </c>
      <c r="O24" s="67"/>
      <c r="P24" s="82">
        <f t="shared" si="4"/>
        <v>-15</v>
      </c>
      <c r="Q24" s="68">
        <f t="shared" si="2"/>
        <v>0</v>
      </c>
      <c r="S24" s="3"/>
      <c r="V24" s="3"/>
      <c r="Y24" s="3"/>
      <c r="AB24" s="3"/>
      <c r="AE24" s="3"/>
      <c r="AH24" s="3"/>
      <c r="AI24" s="3"/>
      <c r="AJ24" s="3"/>
      <c r="AK24" s="3"/>
      <c r="AL24" s="8"/>
      <c r="AM24" s="8">
        <f t="shared" si="3"/>
        <v>0</v>
      </c>
      <c r="AN24" s="71">
        <f t="shared" si="5"/>
        <v>0</v>
      </c>
      <c r="AO24" s="9"/>
      <c r="AP24" s="9"/>
      <c r="AQ24" s="86">
        <f t="shared" si="6"/>
        <v>0</v>
      </c>
      <c r="AR24" s="64"/>
      <c r="AS24" s="11"/>
    </row>
    <row r="25" spans="1:45" x14ac:dyDescent="0.2">
      <c r="D25" s="3" t="s">
        <v>54</v>
      </c>
      <c r="E25" s="3" t="s">
        <v>48</v>
      </c>
      <c r="F25" s="74"/>
      <c r="G25" s="74"/>
      <c r="H25" s="58"/>
      <c r="I25" s="3"/>
      <c r="J25" s="65"/>
      <c r="K25" s="67"/>
      <c r="L25" s="65">
        <f t="shared" si="0"/>
        <v>0</v>
      </c>
      <c r="M25" s="66"/>
      <c r="N25" s="65">
        <f t="shared" si="1"/>
        <v>0</v>
      </c>
      <c r="O25" s="67"/>
      <c r="P25" s="82">
        <f t="shared" si="4"/>
        <v>-15</v>
      </c>
      <c r="Q25" s="68">
        <f t="shared" si="2"/>
        <v>0</v>
      </c>
      <c r="S25" s="3"/>
      <c r="V25" s="3"/>
      <c r="Y25" s="3"/>
      <c r="AB25" s="3"/>
      <c r="AE25" s="3"/>
      <c r="AH25" s="3"/>
      <c r="AI25" s="3"/>
      <c r="AJ25" s="3"/>
      <c r="AK25" s="3"/>
      <c r="AL25" s="8"/>
      <c r="AM25" s="8">
        <f t="shared" si="3"/>
        <v>0</v>
      </c>
      <c r="AN25" s="71">
        <f t="shared" si="5"/>
        <v>0</v>
      </c>
      <c r="AO25" s="9"/>
      <c r="AP25" s="9"/>
      <c r="AQ25" s="86">
        <f t="shared" si="6"/>
        <v>0</v>
      </c>
      <c r="AR25" s="64"/>
      <c r="AS25" s="72"/>
    </row>
    <row r="26" spans="1:45" x14ac:dyDescent="0.2">
      <c r="D26" s="3" t="s">
        <v>45</v>
      </c>
      <c r="E26" s="3" t="s">
        <v>44</v>
      </c>
      <c r="F26" s="74"/>
      <c r="G26" s="74"/>
      <c r="H26" s="58"/>
      <c r="I26" s="3"/>
      <c r="J26" s="65"/>
      <c r="K26" s="67"/>
      <c r="L26" s="65">
        <f>J26-H26</f>
        <v>0</v>
      </c>
      <c r="M26" s="66"/>
      <c r="N26" s="65">
        <f t="shared" si="1"/>
        <v>0</v>
      </c>
      <c r="O26" s="67"/>
      <c r="P26" s="82">
        <f t="shared" si="4"/>
        <v>-15</v>
      </c>
      <c r="Q26" s="68">
        <f t="shared" si="2"/>
        <v>0</v>
      </c>
      <c r="S26" s="3"/>
      <c r="V26" s="3"/>
      <c r="Y26" s="3"/>
      <c r="AB26" s="3"/>
      <c r="AE26" s="3"/>
      <c r="AH26" s="3"/>
      <c r="AI26" s="3"/>
      <c r="AJ26" s="3"/>
      <c r="AK26" s="3"/>
      <c r="AL26" s="8"/>
      <c r="AM26" s="8">
        <f t="shared" si="3"/>
        <v>0</v>
      </c>
      <c r="AN26" s="71">
        <f t="shared" si="5"/>
        <v>0</v>
      </c>
      <c r="AO26" s="9"/>
      <c r="AP26" s="9"/>
      <c r="AQ26" s="86">
        <f t="shared" si="6"/>
        <v>0</v>
      </c>
      <c r="AR26" s="64"/>
      <c r="AS26" s="72"/>
    </row>
    <row r="27" spans="1:45" x14ac:dyDescent="0.2">
      <c r="D27" s="3" t="s">
        <v>47</v>
      </c>
      <c r="E27" s="3" t="s">
        <v>46</v>
      </c>
      <c r="F27" s="74"/>
      <c r="G27" s="74"/>
      <c r="H27" s="58"/>
      <c r="L27" s="65">
        <f t="shared" si="0"/>
        <v>0</v>
      </c>
      <c r="M27" s="66"/>
      <c r="N27" s="65">
        <f t="shared" si="1"/>
        <v>0</v>
      </c>
      <c r="O27" s="67"/>
      <c r="P27" s="82">
        <f t="shared" si="4"/>
        <v>-15</v>
      </c>
      <c r="Q27" s="68">
        <f t="shared" si="2"/>
        <v>0</v>
      </c>
      <c r="AI27" s="3"/>
      <c r="AJ27" s="3"/>
      <c r="AK27" s="7"/>
      <c r="AL27" s="8"/>
      <c r="AM27" s="8">
        <f t="shared" si="3"/>
        <v>0</v>
      </c>
      <c r="AN27" s="71">
        <f t="shared" si="5"/>
        <v>0</v>
      </c>
      <c r="AO27" s="9"/>
      <c r="AP27" s="9"/>
      <c r="AQ27" s="86">
        <f t="shared" si="6"/>
        <v>0</v>
      </c>
      <c r="AR27" s="10"/>
      <c r="AS27" s="11"/>
    </row>
    <row r="28" spans="1:45" x14ac:dyDescent="0.2">
      <c r="D28" s="3" t="s">
        <v>58</v>
      </c>
      <c r="E28" s="3" t="s">
        <v>57</v>
      </c>
      <c r="F28" s="74"/>
      <c r="G28" s="74"/>
      <c r="H28" s="58"/>
      <c r="I28" s="3"/>
      <c r="J28" s="65"/>
      <c r="K28" s="67"/>
      <c r="L28" s="65">
        <f t="shared" si="0"/>
        <v>0</v>
      </c>
      <c r="M28" s="66"/>
      <c r="N28" s="65">
        <f t="shared" si="1"/>
        <v>0</v>
      </c>
      <c r="O28" s="67"/>
      <c r="P28" s="82">
        <f t="shared" si="4"/>
        <v>-15</v>
      </c>
      <c r="Q28" s="68">
        <f t="shared" si="2"/>
        <v>0</v>
      </c>
      <c r="S28" s="3"/>
      <c r="V28" s="3"/>
      <c r="Y28" s="3"/>
      <c r="AB28" s="3"/>
      <c r="AE28" s="3"/>
      <c r="AH28" s="3"/>
      <c r="AI28" s="3"/>
      <c r="AJ28" s="3"/>
      <c r="AK28" s="3"/>
      <c r="AL28" s="8"/>
      <c r="AM28" s="8">
        <f t="shared" si="3"/>
        <v>0</v>
      </c>
      <c r="AN28" s="71">
        <f t="shared" si="5"/>
        <v>0</v>
      </c>
      <c r="AO28" s="9"/>
      <c r="AP28" s="9"/>
      <c r="AQ28" s="86">
        <f t="shared" si="6"/>
        <v>0</v>
      </c>
      <c r="AR28" s="64"/>
      <c r="AS28" s="72"/>
    </row>
    <row r="29" spans="1:45" x14ac:dyDescent="0.2">
      <c r="D29" s="3" t="s">
        <v>50</v>
      </c>
      <c r="E29" s="3" t="s">
        <v>49</v>
      </c>
      <c r="F29" s="74"/>
      <c r="G29" s="74"/>
      <c r="H29" s="58"/>
      <c r="L29" s="65">
        <f t="shared" si="0"/>
        <v>0</v>
      </c>
      <c r="M29" s="66"/>
      <c r="N29" s="65">
        <f t="shared" si="1"/>
        <v>0</v>
      </c>
      <c r="O29" s="67"/>
      <c r="P29" s="82">
        <f t="shared" si="4"/>
        <v>-15</v>
      </c>
      <c r="Q29" s="68">
        <f t="shared" si="2"/>
        <v>0</v>
      </c>
      <c r="AI29" s="3"/>
      <c r="AJ29" s="3"/>
      <c r="AK29" s="7"/>
      <c r="AL29" s="8"/>
      <c r="AM29" s="8">
        <f t="shared" si="3"/>
        <v>0</v>
      </c>
      <c r="AN29" s="71">
        <f t="shared" si="5"/>
        <v>0</v>
      </c>
      <c r="AO29" s="9"/>
      <c r="AP29" s="9"/>
      <c r="AQ29" s="86">
        <f t="shared" si="6"/>
        <v>0</v>
      </c>
      <c r="AR29" s="10"/>
      <c r="AS29" s="72"/>
    </row>
    <row r="30" spans="1:45" x14ac:dyDescent="0.2">
      <c r="D30" s="3" t="s">
        <v>40</v>
      </c>
      <c r="E30" s="3" t="s">
        <v>59</v>
      </c>
      <c r="F30" s="74"/>
      <c r="G30" s="74"/>
      <c r="H30" s="58"/>
      <c r="I30" s="3"/>
      <c r="J30" s="65"/>
      <c r="K30" s="67"/>
      <c r="L30" s="65">
        <f t="shared" si="0"/>
        <v>0</v>
      </c>
      <c r="M30" s="66"/>
      <c r="N30" s="65">
        <f t="shared" si="1"/>
        <v>0</v>
      </c>
      <c r="O30" s="67"/>
      <c r="P30" s="82">
        <f t="shared" si="4"/>
        <v>-15</v>
      </c>
      <c r="Q30" s="68">
        <f t="shared" si="2"/>
        <v>0</v>
      </c>
      <c r="S30" s="3"/>
      <c r="V30" s="3"/>
      <c r="Y30" s="3"/>
      <c r="AB30" s="3"/>
      <c r="AE30" s="3"/>
      <c r="AH30" s="3"/>
      <c r="AI30" s="3"/>
      <c r="AJ30" s="3"/>
      <c r="AK30" s="3"/>
      <c r="AL30" s="8"/>
      <c r="AM30" s="8">
        <f t="shared" si="3"/>
        <v>0</v>
      </c>
      <c r="AN30" s="71">
        <f t="shared" si="5"/>
        <v>0</v>
      </c>
      <c r="AO30" s="9"/>
      <c r="AP30" s="9"/>
      <c r="AQ30" s="86">
        <f t="shared" si="6"/>
        <v>0</v>
      </c>
      <c r="AR30" s="64"/>
      <c r="AS30" s="11"/>
    </row>
    <row r="31" spans="1:45" x14ac:dyDescent="0.2">
      <c r="H31" s="58"/>
      <c r="L31" s="65">
        <f t="shared" si="0"/>
        <v>0</v>
      </c>
      <c r="M31" s="66"/>
      <c r="N31" s="65">
        <f t="shared" si="1"/>
        <v>0</v>
      </c>
      <c r="P31" s="82">
        <f t="shared" si="4"/>
        <v>-15</v>
      </c>
      <c r="Q31" s="68">
        <f t="shared" si="2"/>
        <v>0</v>
      </c>
      <c r="AI31" s="3"/>
      <c r="AJ31" s="3"/>
      <c r="AK31" s="7"/>
      <c r="AL31" s="8"/>
      <c r="AM31" s="8">
        <f t="shared" si="3"/>
        <v>0</v>
      </c>
      <c r="AN31" s="71">
        <f t="shared" si="5"/>
        <v>0</v>
      </c>
      <c r="AO31" s="3"/>
      <c r="AP31" s="3"/>
      <c r="AQ31" s="86">
        <f t="shared" si="6"/>
        <v>0</v>
      </c>
      <c r="AR31" s="10"/>
      <c r="AS31" s="11"/>
    </row>
    <row r="32" spans="1:45" x14ac:dyDescent="0.2">
      <c r="H32" s="58"/>
      <c r="L32" s="65">
        <f t="shared" si="0"/>
        <v>0</v>
      </c>
      <c r="M32" s="66"/>
      <c r="N32" s="65">
        <f t="shared" si="1"/>
        <v>0</v>
      </c>
      <c r="P32" s="82">
        <f t="shared" si="4"/>
        <v>-15</v>
      </c>
      <c r="Q32" s="68">
        <f t="shared" si="2"/>
        <v>0</v>
      </c>
      <c r="AI32" s="3"/>
      <c r="AJ32" s="3"/>
      <c r="AK32" s="7"/>
      <c r="AL32" s="8"/>
      <c r="AM32" s="8">
        <f t="shared" si="3"/>
        <v>0</v>
      </c>
      <c r="AN32" s="71">
        <f t="shared" si="5"/>
        <v>0</v>
      </c>
      <c r="AO32" s="3"/>
      <c r="AP32" s="3"/>
      <c r="AQ32" s="86">
        <f t="shared" si="6"/>
        <v>0</v>
      </c>
      <c r="AR32" s="10"/>
      <c r="AS32" s="11"/>
    </row>
    <row r="33" spans="8:45" x14ac:dyDescent="0.2">
      <c r="H33" s="58"/>
      <c r="L33" s="65">
        <f t="shared" si="0"/>
        <v>0</v>
      </c>
      <c r="M33" s="66"/>
      <c r="N33" s="65">
        <f t="shared" si="1"/>
        <v>0</v>
      </c>
      <c r="P33" s="82">
        <f t="shared" si="4"/>
        <v>-15</v>
      </c>
      <c r="Q33" s="68">
        <f t="shared" si="2"/>
        <v>0</v>
      </c>
      <c r="AI33" s="3"/>
      <c r="AJ33" s="3"/>
      <c r="AK33" s="7"/>
      <c r="AL33" s="8"/>
      <c r="AM33" s="8">
        <f t="shared" si="3"/>
        <v>0</v>
      </c>
      <c r="AN33" s="71">
        <f t="shared" si="5"/>
        <v>0</v>
      </c>
      <c r="AO33" s="3"/>
      <c r="AP33" s="3"/>
      <c r="AQ33" s="86">
        <f t="shared" si="6"/>
        <v>0</v>
      </c>
      <c r="AR33" s="10"/>
      <c r="AS33" s="11"/>
    </row>
    <row r="34" spans="8:45" x14ac:dyDescent="0.2">
      <c r="H34" s="58"/>
      <c r="L34" s="65">
        <f t="shared" si="0"/>
        <v>0</v>
      </c>
      <c r="M34" s="66"/>
      <c r="N34" s="65">
        <f t="shared" si="1"/>
        <v>0</v>
      </c>
      <c r="P34" s="82">
        <f t="shared" si="4"/>
        <v>-15</v>
      </c>
      <c r="Q34" s="68">
        <f t="shared" si="2"/>
        <v>0</v>
      </c>
      <c r="AI34" s="3"/>
      <c r="AJ34" s="3"/>
      <c r="AK34" s="7"/>
      <c r="AL34" s="8"/>
      <c r="AM34" s="8">
        <f t="shared" si="3"/>
        <v>0</v>
      </c>
      <c r="AN34" s="71">
        <f t="shared" si="5"/>
        <v>0</v>
      </c>
      <c r="AO34" s="3"/>
      <c r="AP34" s="3"/>
      <c r="AQ34" s="86">
        <f t="shared" si="6"/>
        <v>0</v>
      </c>
      <c r="AR34" s="10"/>
      <c r="AS34" s="11"/>
    </row>
    <row r="35" spans="8:45" x14ac:dyDescent="0.2">
      <c r="H35" s="58"/>
      <c r="L35" s="65">
        <f t="shared" si="0"/>
        <v>0</v>
      </c>
      <c r="M35" s="66"/>
      <c r="N35" s="65">
        <f t="shared" si="1"/>
        <v>0</v>
      </c>
      <c r="P35" s="82">
        <f t="shared" si="4"/>
        <v>-15</v>
      </c>
      <c r="Q35" s="68">
        <f t="shared" si="2"/>
        <v>0</v>
      </c>
      <c r="AI35" s="3"/>
      <c r="AJ35" s="3"/>
      <c r="AK35" s="7"/>
      <c r="AL35" s="8"/>
      <c r="AM35" s="8">
        <f t="shared" si="3"/>
        <v>0</v>
      </c>
      <c r="AN35" s="71">
        <f t="shared" si="5"/>
        <v>0</v>
      </c>
      <c r="AO35" s="3"/>
      <c r="AP35" s="3"/>
      <c r="AQ35" s="86">
        <f t="shared" si="6"/>
        <v>0</v>
      </c>
      <c r="AR35" s="10"/>
      <c r="AS35" s="11"/>
    </row>
    <row r="36" spans="8:45" x14ac:dyDescent="0.2">
      <c r="H36" s="58"/>
      <c r="L36" s="65">
        <f t="shared" si="0"/>
        <v>0</v>
      </c>
      <c r="M36" s="66"/>
      <c r="N36" s="65">
        <f t="shared" si="1"/>
        <v>0</v>
      </c>
      <c r="P36" s="82">
        <f t="shared" si="4"/>
        <v>-15</v>
      </c>
      <c r="Q36" s="68">
        <f t="shared" si="2"/>
        <v>0</v>
      </c>
      <c r="AI36" s="3"/>
      <c r="AJ36" s="3"/>
      <c r="AK36" s="7"/>
      <c r="AL36" s="8"/>
      <c r="AM36" s="8">
        <f t="shared" si="3"/>
        <v>0</v>
      </c>
      <c r="AN36" s="71">
        <f t="shared" si="5"/>
        <v>0</v>
      </c>
      <c r="AO36" s="3"/>
      <c r="AP36" s="3"/>
      <c r="AQ36" s="86">
        <f t="shared" si="6"/>
        <v>0</v>
      </c>
      <c r="AR36" s="10"/>
      <c r="AS36" s="11"/>
    </row>
    <row r="37" spans="8:45" x14ac:dyDescent="0.2">
      <c r="H37" s="58"/>
      <c r="L37" s="65">
        <f t="shared" si="0"/>
        <v>0</v>
      </c>
      <c r="M37" s="66"/>
      <c r="N37" s="65">
        <f t="shared" si="1"/>
        <v>0</v>
      </c>
      <c r="P37" s="82">
        <f t="shared" si="4"/>
        <v>-15</v>
      </c>
      <c r="Q37" s="68">
        <f t="shared" si="2"/>
        <v>0</v>
      </c>
      <c r="AI37" s="3"/>
      <c r="AJ37" s="3"/>
      <c r="AK37" s="7"/>
      <c r="AL37" s="8"/>
      <c r="AM37" s="8">
        <f t="shared" si="3"/>
        <v>0</v>
      </c>
      <c r="AN37" s="71">
        <f t="shared" si="5"/>
        <v>0</v>
      </c>
      <c r="AO37" s="3"/>
      <c r="AP37" s="3"/>
      <c r="AQ37" s="86">
        <f t="shared" si="6"/>
        <v>0</v>
      </c>
      <c r="AR37" s="10"/>
      <c r="AS37" s="11"/>
    </row>
    <row r="38" spans="8:45" x14ac:dyDescent="0.2">
      <c r="H38" s="58"/>
      <c r="L38" s="65">
        <f t="shared" si="0"/>
        <v>0</v>
      </c>
      <c r="M38" s="66"/>
      <c r="N38" s="65">
        <f t="shared" si="1"/>
        <v>0</v>
      </c>
      <c r="P38" s="82">
        <f t="shared" si="4"/>
        <v>-15</v>
      </c>
      <c r="Q38" s="68">
        <f t="shared" si="2"/>
        <v>0</v>
      </c>
      <c r="AI38" s="3"/>
      <c r="AJ38" s="3"/>
      <c r="AK38" s="7"/>
      <c r="AL38" s="8"/>
      <c r="AM38" s="8">
        <f t="shared" si="3"/>
        <v>0</v>
      </c>
      <c r="AN38" s="71">
        <f t="shared" si="5"/>
        <v>0</v>
      </c>
      <c r="AO38" s="3"/>
      <c r="AP38" s="3"/>
      <c r="AQ38" s="86">
        <f t="shared" si="6"/>
        <v>0</v>
      </c>
      <c r="AR38" s="10"/>
      <c r="AS38" s="11"/>
    </row>
    <row r="39" spans="8:45" x14ac:dyDescent="0.2">
      <c r="L39" s="65">
        <f t="shared" ref="L39:L68" si="7">J39-H39</f>
        <v>0</v>
      </c>
      <c r="M39" s="66"/>
      <c r="N39" s="65">
        <f t="shared" ref="N39:N68" si="8">ABS(L39-M39)</f>
        <v>0</v>
      </c>
      <c r="P39" s="82">
        <f t="shared" si="4"/>
        <v>-15</v>
      </c>
      <c r="Q39" s="68">
        <f t="shared" ref="Q39:Q68" si="9">IF((P39&lt;0),0,P39)</f>
        <v>0</v>
      </c>
      <c r="AI39" s="3"/>
      <c r="AJ39" s="3"/>
      <c r="AK39" s="7"/>
      <c r="AL39" s="8"/>
      <c r="AM39" s="8">
        <f t="shared" ref="AM39:AM68" si="10">AK39-AL39</f>
        <v>0</v>
      </c>
      <c r="AN39" s="71">
        <f t="shared" ref="AN39:AN68" si="11">IF(AM39&lt;0,0*AK39,0*AL39+0.5*AM39)</f>
        <v>0</v>
      </c>
      <c r="AO39" s="3"/>
      <c r="AP39" s="3"/>
      <c r="AQ39" s="86">
        <f t="shared" si="6"/>
        <v>0</v>
      </c>
    </row>
    <row r="40" spans="8:45" x14ac:dyDescent="0.2">
      <c r="L40" s="65">
        <f t="shared" si="7"/>
        <v>0</v>
      </c>
      <c r="M40" s="66"/>
      <c r="N40" s="65">
        <f t="shared" si="8"/>
        <v>0</v>
      </c>
      <c r="P40" s="82">
        <f t="shared" si="4"/>
        <v>-15</v>
      </c>
      <c r="Q40" s="68">
        <f t="shared" si="9"/>
        <v>0</v>
      </c>
      <c r="AI40" s="3"/>
      <c r="AJ40" s="3"/>
      <c r="AK40" s="7"/>
      <c r="AL40" s="8"/>
      <c r="AM40" s="8">
        <f t="shared" si="10"/>
        <v>0</v>
      </c>
      <c r="AN40" s="71">
        <f t="shared" si="11"/>
        <v>0</v>
      </c>
      <c r="AO40" s="3"/>
      <c r="AP40" s="3"/>
      <c r="AQ40" s="86">
        <f t="shared" si="6"/>
        <v>0</v>
      </c>
    </row>
    <row r="41" spans="8:45" x14ac:dyDescent="0.2">
      <c r="L41" s="65">
        <f t="shared" si="7"/>
        <v>0</v>
      </c>
      <c r="M41" s="66"/>
      <c r="N41" s="65">
        <f t="shared" si="8"/>
        <v>0</v>
      </c>
      <c r="P41" s="82">
        <f t="shared" si="4"/>
        <v>-15</v>
      </c>
      <c r="Q41" s="68">
        <f t="shared" si="9"/>
        <v>0</v>
      </c>
      <c r="AI41" s="3"/>
      <c r="AJ41" s="3"/>
      <c r="AK41" s="7"/>
      <c r="AL41" s="8"/>
      <c r="AM41" s="8">
        <f t="shared" si="10"/>
        <v>0</v>
      </c>
      <c r="AN41" s="71">
        <f t="shared" si="11"/>
        <v>0</v>
      </c>
      <c r="AO41" s="3"/>
      <c r="AP41" s="3"/>
      <c r="AQ41" s="86">
        <f t="shared" si="6"/>
        <v>0</v>
      </c>
    </row>
    <row r="42" spans="8:45" x14ac:dyDescent="0.2">
      <c r="L42" s="65">
        <f t="shared" si="7"/>
        <v>0</v>
      </c>
      <c r="M42" s="66"/>
      <c r="N42" s="65">
        <f t="shared" si="8"/>
        <v>0</v>
      </c>
      <c r="P42" s="82">
        <f t="shared" si="4"/>
        <v>-15</v>
      </c>
      <c r="Q42" s="68">
        <f t="shared" si="9"/>
        <v>0</v>
      </c>
      <c r="AI42" s="3"/>
      <c r="AJ42" s="3"/>
      <c r="AK42" s="7"/>
      <c r="AL42" s="8"/>
      <c r="AM42" s="8">
        <f t="shared" si="10"/>
        <v>0</v>
      </c>
      <c r="AN42" s="71">
        <f t="shared" si="11"/>
        <v>0</v>
      </c>
      <c r="AO42" s="3"/>
      <c r="AP42" s="3"/>
      <c r="AQ42" s="86">
        <f t="shared" si="6"/>
        <v>0</v>
      </c>
    </row>
    <row r="43" spans="8:45" x14ac:dyDescent="0.2">
      <c r="L43" s="65">
        <f t="shared" si="7"/>
        <v>0</v>
      </c>
      <c r="M43" s="66"/>
      <c r="N43" s="65">
        <f t="shared" si="8"/>
        <v>0</v>
      </c>
      <c r="P43" s="82">
        <f t="shared" si="4"/>
        <v>-15</v>
      </c>
      <c r="Q43" s="68">
        <f t="shared" si="9"/>
        <v>0</v>
      </c>
      <c r="AI43" s="3"/>
      <c r="AJ43" s="3"/>
      <c r="AK43" s="7"/>
      <c r="AL43" s="8"/>
      <c r="AM43" s="8">
        <f t="shared" si="10"/>
        <v>0</v>
      </c>
      <c r="AN43" s="71">
        <f t="shared" si="11"/>
        <v>0</v>
      </c>
      <c r="AO43" s="3"/>
      <c r="AP43" s="3"/>
      <c r="AQ43" s="86">
        <f t="shared" si="6"/>
        <v>0</v>
      </c>
    </row>
    <row r="44" spans="8:45" x14ac:dyDescent="0.2">
      <c r="L44" s="65">
        <f t="shared" si="7"/>
        <v>0</v>
      </c>
      <c r="M44" s="66"/>
      <c r="N44" s="65">
        <f t="shared" si="8"/>
        <v>0</v>
      </c>
      <c r="P44" s="82">
        <f t="shared" si="4"/>
        <v>-15</v>
      </c>
      <c r="Q44" s="68">
        <f t="shared" si="9"/>
        <v>0</v>
      </c>
      <c r="AI44" s="3"/>
      <c r="AJ44" s="3"/>
      <c r="AK44" s="7"/>
      <c r="AL44" s="8"/>
      <c r="AM44" s="8">
        <f t="shared" si="10"/>
        <v>0</v>
      </c>
      <c r="AN44" s="71">
        <f t="shared" si="11"/>
        <v>0</v>
      </c>
      <c r="AO44" s="3"/>
      <c r="AP44" s="3"/>
      <c r="AQ44" s="86">
        <f t="shared" si="6"/>
        <v>0</v>
      </c>
    </row>
    <row r="45" spans="8:45" x14ac:dyDescent="0.2">
      <c r="L45" s="65">
        <f t="shared" si="7"/>
        <v>0</v>
      </c>
      <c r="M45" s="66"/>
      <c r="N45" s="65">
        <f t="shared" si="8"/>
        <v>0</v>
      </c>
      <c r="P45" s="82">
        <f t="shared" si="4"/>
        <v>-15</v>
      </c>
      <c r="Q45" s="68">
        <f t="shared" si="9"/>
        <v>0</v>
      </c>
      <c r="AI45" s="3"/>
      <c r="AJ45" s="3"/>
      <c r="AK45" s="7"/>
      <c r="AL45" s="8"/>
      <c r="AM45" s="8">
        <f t="shared" si="10"/>
        <v>0</v>
      </c>
      <c r="AN45" s="71">
        <f t="shared" si="11"/>
        <v>0</v>
      </c>
      <c r="AO45" s="3"/>
      <c r="AP45" s="3"/>
      <c r="AQ45" s="86">
        <f t="shared" si="6"/>
        <v>0</v>
      </c>
    </row>
    <row r="46" spans="8:45" x14ac:dyDescent="0.2">
      <c r="L46" s="65">
        <f t="shared" si="7"/>
        <v>0</v>
      </c>
      <c r="M46" s="66"/>
      <c r="N46" s="65">
        <f t="shared" si="8"/>
        <v>0</v>
      </c>
      <c r="P46" s="82">
        <f t="shared" si="4"/>
        <v>-15</v>
      </c>
      <c r="Q46" s="68">
        <f t="shared" si="9"/>
        <v>0</v>
      </c>
      <c r="AI46" s="3"/>
      <c r="AJ46" s="3"/>
      <c r="AK46" s="7"/>
      <c r="AL46" s="8"/>
      <c r="AM46" s="8">
        <f t="shared" si="10"/>
        <v>0</v>
      </c>
      <c r="AN46" s="71">
        <f t="shared" si="11"/>
        <v>0</v>
      </c>
      <c r="AO46" s="3"/>
      <c r="AP46" s="3"/>
      <c r="AQ46" s="86">
        <f t="shared" si="6"/>
        <v>0</v>
      </c>
    </row>
    <row r="47" spans="8:45" x14ac:dyDescent="0.2">
      <c r="L47" s="65">
        <f t="shared" si="7"/>
        <v>0</v>
      </c>
      <c r="M47" s="66"/>
      <c r="N47" s="65">
        <f t="shared" si="8"/>
        <v>0</v>
      </c>
      <c r="P47" s="82">
        <f t="shared" si="4"/>
        <v>-15</v>
      </c>
      <c r="Q47" s="68">
        <f t="shared" si="9"/>
        <v>0</v>
      </c>
      <c r="AI47" s="3"/>
      <c r="AJ47" s="3"/>
      <c r="AK47" s="7"/>
      <c r="AL47" s="8"/>
      <c r="AM47" s="8">
        <f t="shared" si="10"/>
        <v>0</v>
      </c>
      <c r="AN47" s="71">
        <f t="shared" si="11"/>
        <v>0</v>
      </c>
      <c r="AO47" s="3"/>
      <c r="AP47" s="3"/>
      <c r="AQ47" s="86">
        <f t="shared" si="6"/>
        <v>0</v>
      </c>
    </row>
    <row r="48" spans="8:45" x14ac:dyDescent="0.2">
      <c r="L48" s="65">
        <f t="shared" si="7"/>
        <v>0</v>
      </c>
      <c r="M48" s="66"/>
      <c r="N48" s="65">
        <f t="shared" si="8"/>
        <v>0</v>
      </c>
      <c r="P48" s="82">
        <f t="shared" si="4"/>
        <v>-15</v>
      </c>
      <c r="Q48" s="68">
        <f t="shared" si="9"/>
        <v>0</v>
      </c>
      <c r="AI48" s="3"/>
      <c r="AJ48" s="3"/>
      <c r="AK48" s="7"/>
      <c r="AL48" s="8"/>
      <c r="AM48" s="8">
        <f t="shared" si="10"/>
        <v>0</v>
      </c>
      <c r="AN48" s="71">
        <f t="shared" si="11"/>
        <v>0</v>
      </c>
      <c r="AO48" s="3"/>
      <c r="AP48" s="3"/>
      <c r="AQ48" s="86">
        <f t="shared" si="6"/>
        <v>0</v>
      </c>
    </row>
    <row r="49" spans="12:43" x14ac:dyDescent="0.2">
      <c r="L49" s="65">
        <f t="shared" si="7"/>
        <v>0</v>
      </c>
      <c r="M49" s="66"/>
      <c r="N49" s="65">
        <f t="shared" si="8"/>
        <v>0</v>
      </c>
      <c r="P49" s="82">
        <f t="shared" si="4"/>
        <v>-15</v>
      </c>
      <c r="Q49" s="68">
        <f t="shared" si="9"/>
        <v>0</v>
      </c>
      <c r="AI49" s="3"/>
      <c r="AJ49" s="3"/>
      <c r="AK49" s="7"/>
      <c r="AL49" s="8"/>
      <c r="AM49" s="8">
        <f t="shared" si="10"/>
        <v>0</v>
      </c>
      <c r="AN49" s="71">
        <f t="shared" si="11"/>
        <v>0</v>
      </c>
      <c r="AO49" s="3"/>
      <c r="AP49" s="3"/>
      <c r="AQ49" s="86">
        <f t="shared" si="6"/>
        <v>0</v>
      </c>
    </row>
    <row r="50" spans="12:43" x14ac:dyDescent="0.2">
      <c r="L50" s="65">
        <f t="shared" si="7"/>
        <v>0</v>
      </c>
      <c r="M50" s="66"/>
      <c r="N50" s="65">
        <f t="shared" si="8"/>
        <v>0</v>
      </c>
      <c r="P50" s="82">
        <f t="shared" si="4"/>
        <v>-15</v>
      </c>
      <c r="Q50" s="68">
        <f t="shared" si="9"/>
        <v>0</v>
      </c>
      <c r="AI50" s="3"/>
      <c r="AJ50" s="3"/>
      <c r="AK50" s="7"/>
      <c r="AL50" s="8"/>
      <c r="AM50" s="8">
        <f t="shared" si="10"/>
        <v>0</v>
      </c>
      <c r="AN50" s="71">
        <f t="shared" si="11"/>
        <v>0</v>
      </c>
      <c r="AO50" s="3"/>
      <c r="AP50" s="3"/>
      <c r="AQ50" s="86">
        <f t="shared" si="6"/>
        <v>0</v>
      </c>
    </row>
    <row r="51" spans="12:43" x14ac:dyDescent="0.2">
      <c r="L51" s="65">
        <f t="shared" si="7"/>
        <v>0</v>
      </c>
      <c r="M51" s="66"/>
      <c r="N51" s="65">
        <f t="shared" si="8"/>
        <v>0</v>
      </c>
      <c r="P51" s="82">
        <f t="shared" si="4"/>
        <v>-15</v>
      </c>
      <c r="Q51" s="68">
        <f t="shared" si="9"/>
        <v>0</v>
      </c>
      <c r="AI51" s="3"/>
      <c r="AJ51" s="3"/>
      <c r="AK51" s="7"/>
      <c r="AL51" s="8"/>
      <c r="AM51" s="8">
        <f t="shared" si="10"/>
        <v>0</v>
      </c>
      <c r="AN51" s="71">
        <f t="shared" si="11"/>
        <v>0</v>
      </c>
      <c r="AO51" s="3"/>
      <c r="AP51" s="3"/>
      <c r="AQ51" s="86">
        <f t="shared" si="6"/>
        <v>0</v>
      </c>
    </row>
    <row r="52" spans="12:43" x14ac:dyDescent="0.2">
      <c r="L52" s="65">
        <f t="shared" si="7"/>
        <v>0</v>
      </c>
      <c r="M52" s="66"/>
      <c r="N52" s="65">
        <f t="shared" si="8"/>
        <v>0</v>
      </c>
      <c r="P52" s="82">
        <f t="shared" si="4"/>
        <v>-15</v>
      </c>
      <c r="Q52" s="68">
        <f t="shared" si="9"/>
        <v>0</v>
      </c>
      <c r="AI52" s="3"/>
      <c r="AJ52" s="3"/>
      <c r="AK52" s="7"/>
      <c r="AL52" s="8"/>
      <c r="AM52" s="8">
        <f t="shared" si="10"/>
        <v>0</v>
      </c>
      <c r="AN52" s="71">
        <f t="shared" si="11"/>
        <v>0</v>
      </c>
      <c r="AO52" s="3"/>
      <c r="AP52" s="3"/>
      <c r="AQ52" s="86">
        <f t="shared" si="6"/>
        <v>0</v>
      </c>
    </row>
    <row r="53" spans="12:43" x14ac:dyDescent="0.2">
      <c r="L53" s="65">
        <f t="shared" si="7"/>
        <v>0</v>
      </c>
      <c r="M53" s="66"/>
      <c r="N53" s="65">
        <f t="shared" si="8"/>
        <v>0</v>
      </c>
      <c r="P53" s="82">
        <f t="shared" si="4"/>
        <v>-15</v>
      </c>
      <c r="Q53" s="68">
        <f t="shared" si="9"/>
        <v>0</v>
      </c>
      <c r="AI53" s="3"/>
      <c r="AJ53" s="3"/>
      <c r="AK53" s="7"/>
      <c r="AL53" s="8"/>
      <c r="AM53" s="8">
        <f t="shared" si="10"/>
        <v>0</v>
      </c>
      <c r="AN53" s="71">
        <f t="shared" si="11"/>
        <v>0</v>
      </c>
      <c r="AO53" s="3"/>
      <c r="AP53" s="3"/>
      <c r="AQ53" s="86">
        <f t="shared" si="6"/>
        <v>0</v>
      </c>
    </row>
    <row r="54" spans="12:43" x14ac:dyDescent="0.2">
      <c r="L54" s="65">
        <f t="shared" si="7"/>
        <v>0</v>
      </c>
      <c r="M54" s="66"/>
      <c r="N54" s="65">
        <f t="shared" si="8"/>
        <v>0</v>
      </c>
      <c r="P54" s="82">
        <f t="shared" si="4"/>
        <v>-15</v>
      </c>
      <c r="Q54" s="68">
        <f t="shared" si="9"/>
        <v>0</v>
      </c>
      <c r="AI54" s="3"/>
      <c r="AJ54" s="3"/>
      <c r="AK54" s="7"/>
      <c r="AL54" s="8"/>
      <c r="AM54" s="8">
        <f t="shared" si="10"/>
        <v>0</v>
      </c>
      <c r="AN54" s="71">
        <f t="shared" si="11"/>
        <v>0</v>
      </c>
      <c r="AO54" s="3"/>
      <c r="AP54" s="3"/>
      <c r="AQ54" s="86">
        <f t="shared" si="6"/>
        <v>0</v>
      </c>
    </row>
    <row r="55" spans="12:43" x14ac:dyDescent="0.2">
      <c r="L55" s="65">
        <f t="shared" si="7"/>
        <v>0</v>
      </c>
      <c r="M55" s="66"/>
      <c r="N55" s="65">
        <f t="shared" si="8"/>
        <v>0</v>
      </c>
      <c r="P55" s="82">
        <f t="shared" si="4"/>
        <v>-15</v>
      </c>
      <c r="Q55" s="68">
        <f t="shared" si="9"/>
        <v>0</v>
      </c>
      <c r="AI55" s="3"/>
      <c r="AJ55" s="3"/>
      <c r="AK55" s="7"/>
      <c r="AL55" s="8"/>
      <c r="AM55" s="8">
        <f t="shared" si="10"/>
        <v>0</v>
      </c>
      <c r="AN55" s="71">
        <f t="shared" si="11"/>
        <v>0</v>
      </c>
      <c r="AO55" s="3"/>
      <c r="AP55" s="3"/>
      <c r="AQ55" s="86">
        <f t="shared" si="6"/>
        <v>0</v>
      </c>
    </row>
    <row r="56" spans="12:43" x14ac:dyDescent="0.2">
      <c r="L56" s="65">
        <f t="shared" si="7"/>
        <v>0</v>
      </c>
      <c r="M56" s="66"/>
      <c r="N56" s="65">
        <f t="shared" si="8"/>
        <v>0</v>
      </c>
      <c r="P56" s="82">
        <f t="shared" si="4"/>
        <v>-15</v>
      </c>
      <c r="Q56" s="68">
        <f t="shared" si="9"/>
        <v>0</v>
      </c>
      <c r="AI56" s="3"/>
      <c r="AJ56" s="3"/>
      <c r="AK56" s="7"/>
      <c r="AL56" s="8"/>
      <c r="AM56" s="8">
        <f t="shared" si="10"/>
        <v>0</v>
      </c>
      <c r="AN56" s="71">
        <f t="shared" si="11"/>
        <v>0</v>
      </c>
      <c r="AO56" s="3"/>
      <c r="AP56" s="3"/>
      <c r="AQ56" s="86">
        <f t="shared" si="6"/>
        <v>0</v>
      </c>
    </row>
    <row r="57" spans="12:43" x14ac:dyDescent="0.2">
      <c r="L57" s="65">
        <f t="shared" si="7"/>
        <v>0</v>
      </c>
      <c r="M57" s="66"/>
      <c r="N57" s="65">
        <f t="shared" si="8"/>
        <v>0</v>
      </c>
      <c r="P57" s="82">
        <f t="shared" si="4"/>
        <v>-15</v>
      </c>
      <c r="Q57" s="68">
        <f t="shared" si="9"/>
        <v>0</v>
      </c>
      <c r="AI57" s="3"/>
      <c r="AJ57" s="3"/>
      <c r="AK57" s="7"/>
      <c r="AL57" s="8"/>
      <c r="AM57" s="8">
        <f t="shared" si="10"/>
        <v>0</v>
      </c>
      <c r="AN57" s="71">
        <f t="shared" si="11"/>
        <v>0</v>
      </c>
      <c r="AO57" s="3"/>
      <c r="AP57" s="3"/>
      <c r="AQ57" s="86">
        <f t="shared" si="6"/>
        <v>0</v>
      </c>
    </row>
    <row r="58" spans="12:43" x14ac:dyDescent="0.2">
      <c r="L58" s="65">
        <f t="shared" si="7"/>
        <v>0</v>
      </c>
      <c r="M58" s="66"/>
      <c r="N58" s="65">
        <f t="shared" si="8"/>
        <v>0</v>
      </c>
      <c r="P58" s="82">
        <f t="shared" si="4"/>
        <v>-15</v>
      </c>
      <c r="Q58" s="68">
        <f t="shared" si="9"/>
        <v>0</v>
      </c>
      <c r="AI58" s="3"/>
      <c r="AJ58" s="3"/>
      <c r="AK58" s="7"/>
      <c r="AL58" s="8"/>
      <c r="AM58" s="8">
        <f t="shared" si="10"/>
        <v>0</v>
      </c>
      <c r="AN58" s="71">
        <f t="shared" si="11"/>
        <v>0</v>
      </c>
      <c r="AO58" s="3"/>
      <c r="AP58" s="3"/>
      <c r="AQ58" s="86">
        <f t="shared" si="6"/>
        <v>0</v>
      </c>
    </row>
    <row r="59" spans="12:43" x14ac:dyDescent="0.2">
      <c r="L59" s="65">
        <f t="shared" si="7"/>
        <v>0</v>
      </c>
      <c r="M59" s="66"/>
      <c r="N59" s="65">
        <f t="shared" si="8"/>
        <v>0</v>
      </c>
      <c r="P59" s="82">
        <f t="shared" si="4"/>
        <v>-15</v>
      </c>
      <c r="Q59" s="68">
        <f t="shared" si="9"/>
        <v>0</v>
      </c>
      <c r="AI59" s="3"/>
      <c r="AJ59" s="3"/>
      <c r="AK59" s="7"/>
      <c r="AL59" s="8"/>
      <c r="AM59" s="8">
        <f t="shared" si="10"/>
        <v>0</v>
      </c>
      <c r="AN59" s="71">
        <f t="shared" si="11"/>
        <v>0</v>
      </c>
      <c r="AO59" s="3"/>
      <c r="AP59" s="3"/>
      <c r="AQ59" s="86">
        <f t="shared" si="6"/>
        <v>0</v>
      </c>
    </row>
    <row r="60" spans="12:43" x14ac:dyDescent="0.2">
      <c r="L60" s="65">
        <f t="shared" si="7"/>
        <v>0</v>
      </c>
      <c r="M60" s="66"/>
      <c r="N60" s="65">
        <f t="shared" si="8"/>
        <v>0</v>
      </c>
      <c r="P60" s="82">
        <f t="shared" si="4"/>
        <v>-15</v>
      </c>
      <c r="Q60" s="68">
        <f t="shared" si="9"/>
        <v>0</v>
      </c>
      <c r="AI60" s="3"/>
      <c r="AJ60" s="3"/>
      <c r="AK60" s="7"/>
      <c r="AL60" s="8"/>
      <c r="AM60" s="8">
        <f t="shared" si="10"/>
        <v>0</v>
      </c>
      <c r="AN60" s="71">
        <f t="shared" si="11"/>
        <v>0</v>
      </c>
      <c r="AO60" s="3"/>
      <c r="AP60" s="3"/>
      <c r="AQ60" s="86">
        <f t="shared" si="6"/>
        <v>0</v>
      </c>
    </row>
    <row r="61" spans="12:43" x14ac:dyDescent="0.2">
      <c r="L61" s="65">
        <f t="shared" si="7"/>
        <v>0</v>
      </c>
      <c r="M61" s="66"/>
      <c r="N61" s="65">
        <f t="shared" si="8"/>
        <v>0</v>
      </c>
      <c r="P61" s="82">
        <f t="shared" si="4"/>
        <v>-15</v>
      </c>
      <c r="Q61" s="68">
        <f t="shared" si="9"/>
        <v>0</v>
      </c>
      <c r="AI61" s="3"/>
      <c r="AJ61" s="3"/>
      <c r="AK61" s="7"/>
      <c r="AL61" s="8"/>
      <c r="AM61" s="8">
        <f t="shared" si="10"/>
        <v>0</v>
      </c>
      <c r="AN61" s="71">
        <f t="shared" si="11"/>
        <v>0</v>
      </c>
      <c r="AO61" s="3"/>
      <c r="AP61" s="3"/>
      <c r="AQ61" s="86">
        <f t="shared" si="6"/>
        <v>0</v>
      </c>
    </row>
    <row r="62" spans="12:43" x14ac:dyDescent="0.2">
      <c r="L62" s="65">
        <f t="shared" si="7"/>
        <v>0</v>
      </c>
      <c r="M62" s="66"/>
      <c r="N62" s="65">
        <f t="shared" si="8"/>
        <v>0</v>
      </c>
      <c r="P62" s="82">
        <f t="shared" si="4"/>
        <v>-15</v>
      </c>
      <c r="Q62" s="68">
        <f t="shared" si="9"/>
        <v>0</v>
      </c>
      <c r="AI62" s="3"/>
      <c r="AJ62" s="3"/>
      <c r="AK62" s="7"/>
      <c r="AL62" s="8"/>
      <c r="AM62" s="8">
        <f t="shared" si="10"/>
        <v>0</v>
      </c>
      <c r="AN62" s="71">
        <f t="shared" si="11"/>
        <v>0</v>
      </c>
      <c r="AO62" s="3"/>
      <c r="AP62" s="3"/>
      <c r="AQ62" s="86">
        <f t="shared" si="6"/>
        <v>0</v>
      </c>
    </row>
    <row r="63" spans="12:43" x14ac:dyDescent="0.2">
      <c r="L63" s="65">
        <f t="shared" si="7"/>
        <v>0</v>
      </c>
      <c r="M63" s="66"/>
      <c r="N63" s="65">
        <f t="shared" si="8"/>
        <v>0</v>
      </c>
      <c r="P63" s="82">
        <f t="shared" si="4"/>
        <v>-15</v>
      </c>
      <c r="Q63" s="68">
        <f t="shared" si="9"/>
        <v>0</v>
      </c>
      <c r="AI63" s="3"/>
      <c r="AJ63" s="3"/>
      <c r="AK63" s="7"/>
      <c r="AL63" s="8"/>
      <c r="AM63" s="8">
        <f t="shared" si="10"/>
        <v>0</v>
      </c>
      <c r="AN63" s="71">
        <f t="shared" si="11"/>
        <v>0</v>
      </c>
      <c r="AO63" s="3"/>
      <c r="AP63" s="3"/>
      <c r="AQ63" s="86">
        <f t="shared" si="6"/>
        <v>0</v>
      </c>
    </row>
    <row r="64" spans="12:43" x14ac:dyDescent="0.2">
      <c r="L64" s="65">
        <f t="shared" si="7"/>
        <v>0</v>
      </c>
      <c r="M64" s="66"/>
      <c r="N64" s="65">
        <f t="shared" si="8"/>
        <v>0</v>
      </c>
      <c r="P64" s="82">
        <f t="shared" si="4"/>
        <v>-15</v>
      </c>
      <c r="Q64" s="68">
        <f t="shared" si="9"/>
        <v>0</v>
      </c>
      <c r="AI64" s="3"/>
      <c r="AJ64" s="3"/>
      <c r="AK64" s="7"/>
      <c r="AL64" s="8"/>
      <c r="AM64" s="8">
        <f t="shared" si="10"/>
        <v>0</v>
      </c>
      <c r="AN64" s="71">
        <f t="shared" si="11"/>
        <v>0</v>
      </c>
      <c r="AO64" s="3"/>
      <c r="AP64" s="3"/>
      <c r="AQ64" s="86">
        <f t="shared" si="6"/>
        <v>0</v>
      </c>
    </row>
    <row r="65" spans="12:43" x14ac:dyDescent="0.2">
      <c r="L65" s="65">
        <f t="shared" si="7"/>
        <v>0</v>
      </c>
      <c r="M65" s="66"/>
      <c r="N65" s="65">
        <f t="shared" si="8"/>
        <v>0</v>
      </c>
      <c r="P65" s="82">
        <f t="shared" si="4"/>
        <v>-15</v>
      </c>
      <c r="Q65" s="68">
        <f t="shared" si="9"/>
        <v>0</v>
      </c>
      <c r="AI65" s="3"/>
      <c r="AJ65" s="3"/>
      <c r="AK65" s="7"/>
      <c r="AL65" s="8"/>
      <c r="AM65" s="8">
        <f t="shared" si="10"/>
        <v>0</v>
      </c>
      <c r="AN65" s="71">
        <f t="shared" si="11"/>
        <v>0</v>
      </c>
      <c r="AO65" s="3"/>
      <c r="AP65" s="3"/>
      <c r="AQ65" s="86">
        <f t="shared" si="6"/>
        <v>0</v>
      </c>
    </row>
    <row r="66" spans="12:43" x14ac:dyDescent="0.2">
      <c r="L66" s="65">
        <f t="shared" si="7"/>
        <v>0</v>
      </c>
      <c r="M66" s="66"/>
      <c r="N66" s="65">
        <f t="shared" si="8"/>
        <v>0</v>
      </c>
      <c r="P66" s="82">
        <f t="shared" si="4"/>
        <v>-15</v>
      </c>
      <c r="Q66" s="68">
        <f t="shared" si="9"/>
        <v>0</v>
      </c>
      <c r="AI66" s="3"/>
      <c r="AJ66" s="3"/>
      <c r="AK66" s="7"/>
      <c r="AL66" s="8"/>
      <c r="AM66" s="8">
        <f t="shared" si="10"/>
        <v>0</v>
      </c>
      <c r="AN66" s="71">
        <f t="shared" si="11"/>
        <v>0</v>
      </c>
      <c r="AO66" s="3"/>
      <c r="AP66" s="3"/>
      <c r="AQ66" s="86">
        <f t="shared" si="6"/>
        <v>0</v>
      </c>
    </row>
    <row r="67" spans="12:43" x14ac:dyDescent="0.2">
      <c r="L67" s="65">
        <f t="shared" si="7"/>
        <v>0</v>
      </c>
      <c r="M67" s="66"/>
      <c r="N67" s="65">
        <f t="shared" si="8"/>
        <v>0</v>
      </c>
      <c r="P67" s="82">
        <f t="shared" si="4"/>
        <v>-15</v>
      </c>
      <c r="Q67" s="68">
        <f t="shared" si="9"/>
        <v>0</v>
      </c>
      <c r="AI67" s="3"/>
      <c r="AJ67" s="3"/>
      <c r="AK67" s="7"/>
      <c r="AL67" s="8"/>
      <c r="AM67" s="8">
        <f t="shared" si="10"/>
        <v>0</v>
      </c>
      <c r="AN67" s="71">
        <f t="shared" si="11"/>
        <v>0</v>
      </c>
      <c r="AO67" s="3"/>
      <c r="AP67" s="3"/>
      <c r="AQ67" s="86">
        <f t="shared" si="6"/>
        <v>0</v>
      </c>
    </row>
    <row r="68" spans="12:43" x14ac:dyDescent="0.2">
      <c r="L68" s="65">
        <f t="shared" si="7"/>
        <v>0</v>
      </c>
      <c r="M68" s="66"/>
      <c r="N68" s="65">
        <f t="shared" si="8"/>
        <v>0</v>
      </c>
      <c r="P68" s="82">
        <f t="shared" si="4"/>
        <v>-15</v>
      </c>
      <c r="Q68" s="68">
        <f t="shared" si="9"/>
        <v>0</v>
      </c>
      <c r="AI68" s="3"/>
      <c r="AJ68" s="3"/>
      <c r="AK68" s="7"/>
      <c r="AL68" s="8"/>
      <c r="AM68" s="8">
        <f t="shared" si="10"/>
        <v>0</v>
      </c>
      <c r="AN68" s="71">
        <f t="shared" si="11"/>
        <v>0</v>
      </c>
      <c r="AO68" s="3"/>
      <c r="AP68" s="3"/>
      <c r="AQ68" s="86">
        <f t="shared" si="6"/>
        <v>0</v>
      </c>
    </row>
  </sheetData>
  <phoneticPr fontId="0" type="noConversion"/>
  <printOptions gridLines="1"/>
  <pageMargins left="0.19685039370078741" right="0.19685039370078741" top="0.98425196850393704" bottom="0.98425196850393704" header="0.51181102362204722" footer="0.51181102362204722"/>
  <pageSetup pageOrder="overThenDown" orientation="landscape" horizontalDpi="300" verticalDpi="300" r:id="rId1"/>
  <headerFooter alignWithMargins="0">
    <oddFooter>&amp;L&amp;"Arial,Standaard"&amp;10Datum: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workbookViewId="0">
      <selection activeCell="N32" sqref="N32"/>
    </sheetView>
  </sheetViews>
  <sheetFormatPr defaultRowHeight="15.75" x14ac:dyDescent="0.25"/>
  <cols>
    <col min="1" max="1" width="3.5" customWidth="1"/>
    <col min="2" max="2" width="2.25" customWidth="1"/>
    <col min="3" max="3" width="23.75" customWidth="1"/>
    <col min="4" max="4" width="0" hidden="1" customWidth="1"/>
    <col min="5" max="6" width="6.25" customWidth="1"/>
    <col min="7" max="8" width="0" hidden="1" customWidth="1"/>
    <col min="10" max="10" width="0" hidden="1" customWidth="1"/>
    <col min="11" max="12" width="7.25" customWidth="1"/>
    <col min="13" max="13" width="7.25" hidden="1" customWidth="1"/>
    <col min="14" max="15" width="7.25" customWidth="1"/>
    <col min="16" max="16" width="7.25" hidden="1" customWidth="1"/>
    <col min="17" max="18" width="7.25" customWidth="1"/>
    <col min="19" max="19" width="7.25" hidden="1" customWidth="1"/>
    <col min="20" max="21" width="7.25" customWidth="1"/>
    <col min="22" max="22" width="7.25" hidden="1" customWidth="1"/>
    <col min="23" max="24" width="7.25" customWidth="1"/>
    <col min="25" max="25" width="7.25" hidden="1" customWidth="1"/>
    <col min="26" max="28" width="7.25" customWidth="1"/>
    <col min="29" max="29" width="7.25" hidden="1" customWidth="1"/>
    <col min="30" max="30" width="7.25" style="201" customWidth="1"/>
    <col min="31" max="31" width="7.25" hidden="1" customWidth="1"/>
    <col min="32" max="32" width="0" hidden="1" customWidth="1"/>
  </cols>
  <sheetData>
    <row r="1" spans="1:33" ht="18.75" x14ac:dyDescent="0.3">
      <c r="A1" s="1" t="s">
        <v>74</v>
      </c>
      <c r="B1" s="2"/>
      <c r="C1" s="3"/>
      <c r="D1" s="3"/>
      <c r="E1" s="3"/>
      <c r="F1" s="63"/>
      <c r="G1" s="3"/>
      <c r="H1" s="5"/>
      <c r="I1" s="6"/>
      <c r="J1" s="3"/>
      <c r="K1" s="128"/>
      <c r="L1" s="3"/>
      <c r="M1" s="3"/>
      <c r="N1" s="128"/>
      <c r="O1" s="3"/>
      <c r="P1" s="3"/>
      <c r="Q1" s="128"/>
      <c r="R1" s="3"/>
      <c r="S1" s="3"/>
      <c r="T1" s="128"/>
      <c r="U1" s="3"/>
      <c r="V1" s="3"/>
      <c r="W1" s="128"/>
      <c r="X1" s="3"/>
      <c r="Y1" s="3"/>
      <c r="Z1" s="128"/>
      <c r="AA1" s="9"/>
      <c r="AB1" s="3"/>
      <c r="AC1" s="3"/>
      <c r="AD1" s="194"/>
      <c r="AE1" s="10"/>
      <c r="AF1" s="10"/>
      <c r="AG1" s="11"/>
    </row>
    <row r="2" spans="1:33" x14ac:dyDescent="0.25">
      <c r="A2" s="3"/>
      <c r="B2" s="3"/>
      <c r="C2" s="3"/>
      <c r="D2" s="3"/>
      <c r="E2" s="3"/>
      <c r="F2" s="63"/>
      <c r="G2" s="3"/>
      <c r="H2" s="5"/>
      <c r="I2" s="6"/>
      <c r="J2" s="3"/>
      <c r="K2" s="128"/>
      <c r="L2" s="3"/>
      <c r="M2" s="3"/>
      <c r="N2" s="128"/>
      <c r="O2" s="3"/>
      <c r="P2" s="3"/>
      <c r="Q2" s="128"/>
      <c r="R2" s="3"/>
      <c r="S2" s="3"/>
      <c r="T2" s="128"/>
      <c r="U2" s="3"/>
      <c r="V2" s="3"/>
      <c r="W2" s="128"/>
      <c r="X2" s="3"/>
      <c r="Y2" s="3"/>
      <c r="Z2" s="128"/>
      <c r="AA2" s="9"/>
      <c r="AB2" s="3"/>
      <c r="AC2" s="3"/>
      <c r="AD2" s="194"/>
      <c r="AE2" s="10"/>
      <c r="AF2" s="10"/>
      <c r="AG2" s="11"/>
    </row>
    <row r="3" spans="1:33" x14ac:dyDescent="0.25">
      <c r="A3" s="3"/>
      <c r="B3" s="3"/>
      <c r="C3" s="3"/>
      <c r="D3" s="3"/>
      <c r="E3" s="3"/>
      <c r="F3" s="63"/>
      <c r="G3" s="3"/>
      <c r="H3" s="5"/>
      <c r="I3" s="6"/>
      <c r="J3" s="3"/>
      <c r="K3" s="128"/>
      <c r="L3" s="3"/>
      <c r="M3" s="3"/>
      <c r="N3" s="128"/>
      <c r="O3" s="3"/>
      <c r="P3" s="3"/>
      <c r="Q3" s="128"/>
      <c r="R3" s="3"/>
      <c r="S3" s="3"/>
      <c r="T3" s="128"/>
      <c r="U3" s="3"/>
      <c r="V3" s="3"/>
      <c r="W3" s="128"/>
      <c r="X3" s="3"/>
      <c r="Y3" s="3"/>
      <c r="Z3" s="128"/>
      <c r="AA3" s="9"/>
      <c r="AB3" s="3"/>
      <c r="AC3" s="3"/>
      <c r="AD3" s="194"/>
      <c r="AE3" s="10"/>
      <c r="AF3" s="10"/>
      <c r="AG3" s="11"/>
    </row>
    <row r="4" spans="1:33" x14ac:dyDescent="0.25">
      <c r="A4" s="13" t="s">
        <v>0</v>
      </c>
      <c r="B4" s="13"/>
      <c r="C4" s="12" t="s">
        <v>1</v>
      </c>
      <c r="D4" s="12"/>
      <c r="E4" s="127" t="s">
        <v>80</v>
      </c>
      <c r="F4" s="127"/>
      <c r="G4" s="126"/>
      <c r="H4" s="16"/>
      <c r="I4" s="151" t="s">
        <v>201</v>
      </c>
      <c r="J4" s="13"/>
      <c r="K4" s="153" t="s">
        <v>8</v>
      </c>
      <c r="L4" s="152"/>
      <c r="M4" s="24"/>
      <c r="N4" s="153" t="s">
        <v>9</v>
      </c>
      <c r="O4" s="152"/>
      <c r="P4" s="13"/>
      <c r="Q4" s="153" t="s">
        <v>10</v>
      </c>
      <c r="R4" s="152"/>
      <c r="S4" s="13"/>
      <c r="T4" s="153" t="s">
        <v>11</v>
      </c>
      <c r="U4" s="152"/>
      <c r="V4" s="13"/>
      <c r="W4" s="153" t="s">
        <v>12</v>
      </c>
      <c r="X4" s="152"/>
      <c r="Y4" s="13"/>
      <c r="Z4" s="137" t="s">
        <v>13</v>
      </c>
      <c r="AA4" s="17"/>
      <c r="AB4" s="28"/>
      <c r="AC4" s="13"/>
      <c r="AD4" s="195" t="s">
        <v>14</v>
      </c>
      <c r="AE4" s="154"/>
      <c r="AF4" s="30"/>
      <c r="AG4" s="31" t="s">
        <v>15</v>
      </c>
    </row>
    <row r="5" spans="1:33" x14ac:dyDescent="0.25">
      <c r="A5" s="13"/>
      <c r="B5" s="13"/>
      <c r="C5" s="13"/>
      <c r="D5" s="13"/>
      <c r="E5" s="13"/>
      <c r="F5" s="126"/>
      <c r="G5" s="13"/>
      <c r="H5" s="34"/>
      <c r="I5" s="36" t="s">
        <v>20</v>
      </c>
      <c r="J5" s="13"/>
      <c r="K5" s="130" t="s">
        <v>17</v>
      </c>
      <c r="L5" s="38" t="s">
        <v>21</v>
      </c>
      <c r="M5" s="24"/>
      <c r="N5" s="130" t="s">
        <v>17</v>
      </c>
      <c r="O5" s="38" t="s">
        <v>21</v>
      </c>
      <c r="P5" s="13"/>
      <c r="Q5" s="130" t="s">
        <v>17</v>
      </c>
      <c r="R5" s="38" t="s">
        <v>21</v>
      </c>
      <c r="S5" s="13"/>
      <c r="T5" s="130" t="s">
        <v>17</v>
      </c>
      <c r="U5" s="38" t="s">
        <v>21</v>
      </c>
      <c r="V5" s="13"/>
      <c r="W5" s="130" t="s">
        <v>17</v>
      </c>
      <c r="X5" s="38" t="s">
        <v>21</v>
      </c>
      <c r="Y5" s="13"/>
      <c r="Z5" s="138" t="s">
        <v>22</v>
      </c>
      <c r="AA5" s="41" t="s">
        <v>25</v>
      </c>
      <c r="AB5" s="38" t="s">
        <v>26</v>
      </c>
      <c r="AC5" s="13"/>
      <c r="AD5" s="196" t="s">
        <v>26</v>
      </c>
      <c r="AE5" s="154"/>
      <c r="AF5" s="30"/>
      <c r="AG5" s="43" t="s">
        <v>27</v>
      </c>
    </row>
    <row r="6" spans="1:33" x14ac:dyDescent="0.25">
      <c r="A6" s="13"/>
      <c r="B6" s="13"/>
      <c r="C6" s="13"/>
      <c r="D6" s="13"/>
      <c r="E6" s="13"/>
      <c r="F6" s="126"/>
      <c r="G6" s="13"/>
      <c r="H6" s="34"/>
      <c r="I6" s="44" t="s">
        <v>26</v>
      </c>
      <c r="J6" s="13"/>
      <c r="K6" s="131"/>
      <c r="L6" s="46" t="s">
        <v>30</v>
      </c>
      <c r="M6" s="24"/>
      <c r="N6" s="131"/>
      <c r="O6" s="46" t="s">
        <v>30</v>
      </c>
      <c r="P6" s="13"/>
      <c r="Q6" s="131"/>
      <c r="R6" s="46" t="s">
        <v>30</v>
      </c>
      <c r="S6" s="13"/>
      <c r="T6" s="131"/>
      <c r="U6" s="46" t="s">
        <v>30</v>
      </c>
      <c r="V6" s="13"/>
      <c r="W6" s="131"/>
      <c r="X6" s="46" t="s">
        <v>30</v>
      </c>
      <c r="Y6" s="13"/>
      <c r="Z6" s="139" t="s">
        <v>31</v>
      </c>
      <c r="AA6" s="48" t="s">
        <v>26</v>
      </c>
      <c r="AB6" s="49" t="s">
        <v>30</v>
      </c>
      <c r="AC6" s="13"/>
      <c r="AD6" s="196" t="s">
        <v>32</v>
      </c>
      <c r="AE6" s="154"/>
      <c r="AF6" s="30"/>
      <c r="AG6" s="43"/>
    </row>
    <row r="7" spans="1:33" x14ac:dyDescent="0.25">
      <c r="A7" s="13"/>
      <c r="B7" s="13"/>
      <c r="C7" s="13"/>
      <c r="D7" s="13"/>
      <c r="E7" s="13"/>
      <c r="F7" s="126"/>
      <c r="G7" s="13"/>
      <c r="H7" s="34"/>
      <c r="I7" s="51" t="s">
        <v>32</v>
      </c>
      <c r="J7" s="13"/>
      <c r="K7" s="132"/>
      <c r="L7" s="53" t="s">
        <v>33</v>
      </c>
      <c r="M7" s="24"/>
      <c r="N7" s="132"/>
      <c r="O7" s="53" t="s">
        <v>33</v>
      </c>
      <c r="P7" s="13"/>
      <c r="Q7" s="132"/>
      <c r="R7" s="53" t="s">
        <v>33</v>
      </c>
      <c r="S7" s="13"/>
      <c r="T7" s="132"/>
      <c r="U7" s="53" t="s">
        <v>33</v>
      </c>
      <c r="V7" s="13"/>
      <c r="W7" s="132"/>
      <c r="X7" s="53" t="s">
        <v>33</v>
      </c>
      <c r="Y7" s="13"/>
      <c r="Z7" s="140" t="s">
        <v>17</v>
      </c>
      <c r="AA7" s="50" t="s">
        <v>32</v>
      </c>
      <c r="AB7" s="55" t="s">
        <v>33</v>
      </c>
      <c r="AC7" s="13"/>
      <c r="AD7" s="197"/>
      <c r="AE7" s="154"/>
      <c r="AF7" s="30"/>
      <c r="AG7" s="57"/>
    </row>
    <row r="8" spans="1:33" x14ac:dyDescent="0.25">
      <c r="A8" s="3"/>
      <c r="B8" s="3"/>
      <c r="C8" s="3"/>
      <c r="D8" s="3"/>
      <c r="E8" s="3"/>
      <c r="F8" s="63"/>
      <c r="G8" s="3"/>
      <c r="H8" s="59"/>
      <c r="I8" s="60"/>
      <c r="J8" s="3"/>
      <c r="K8" s="133"/>
      <c r="L8" s="62"/>
      <c r="M8" s="62"/>
      <c r="N8" s="133"/>
      <c r="O8" s="62"/>
      <c r="P8" s="3"/>
      <c r="Q8" s="133"/>
      <c r="R8" s="62"/>
      <c r="S8" s="3"/>
      <c r="T8" s="133"/>
      <c r="U8" s="62"/>
      <c r="V8" s="3"/>
      <c r="W8" s="133"/>
      <c r="X8" s="62"/>
      <c r="Y8" s="3"/>
      <c r="Z8" s="128"/>
      <c r="AA8" s="9"/>
      <c r="AB8" s="3"/>
      <c r="AC8" s="3"/>
      <c r="AD8" s="194"/>
      <c r="AE8" s="10"/>
      <c r="AF8" s="10"/>
      <c r="AG8" s="11"/>
    </row>
    <row r="9" spans="1:33" x14ac:dyDescent="0.25">
      <c r="A9" s="155">
        <v>72</v>
      </c>
      <c r="B9" s="155"/>
      <c r="C9" s="142" t="s">
        <v>184</v>
      </c>
      <c r="D9" s="121" t="s">
        <v>90</v>
      </c>
      <c r="E9" s="143">
        <v>1</v>
      </c>
      <c r="F9" s="142" t="s">
        <v>82</v>
      </c>
      <c r="G9" s="156"/>
      <c r="H9" s="166"/>
      <c r="I9" s="158">
        <v>0</v>
      </c>
      <c r="J9" s="159"/>
      <c r="K9" s="160">
        <v>76.16</v>
      </c>
      <c r="L9" s="159">
        <v>0</v>
      </c>
      <c r="M9" s="159"/>
      <c r="N9" s="160">
        <v>37.69</v>
      </c>
      <c r="O9" s="159">
        <v>0</v>
      </c>
      <c r="P9" s="159"/>
      <c r="Q9" s="160">
        <v>35.590000000000003</v>
      </c>
      <c r="R9" s="159">
        <v>0</v>
      </c>
      <c r="S9" s="159"/>
      <c r="T9" s="160">
        <v>49</v>
      </c>
      <c r="U9" s="159">
        <v>0</v>
      </c>
      <c r="V9" s="159"/>
      <c r="W9" s="160">
        <v>41.46</v>
      </c>
      <c r="X9" s="159">
        <v>0</v>
      </c>
      <c r="Y9" s="159"/>
      <c r="Z9" s="160">
        <v>161.96</v>
      </c>
      <c r="AA9" s="161">
        <v>0</v>
      </c>
      <c r="AB9" s="162">
        <v>0</v>
      </c>
      <c r="AC9" s="162"/>
      <c r="AD9" s="212">
        <v>59.975000000000001</v>
      </c>
      <c r="AE9" s="163"/>
      <c r="AF9" s="155"/>
      <c r="AG9" s="165">
        <v>1</v>
      </c>
    </row>
    <row r="10" spans="1:33" x14ac:dyDescent="0.25">
      <c r="A10" s="155">
        <v>14</v>
      </c>
      <c r="B10" s="155"/>
      <c r="C10" s="142" t="s">
        <v>100</v>
      </c>
      <c r="D10" s="121" t="s">
        <v>49</v>
      </c>
      <c r="E10" s="149">
        <v>1</v>
      </c>
      <c r="F10" s="142" t="s">
        <v>82</v>
      </c>
      <c r="G10" s="156"/>
      <c r="H10" s="157"/>
      <c r="I10" s="158">
        <v>0</v>
      </c>
      <c r="J10" s="159"/>
      <c r="K10" s="160">
        <v>70.47</v>
      </c>
      <c r="L10" s="159">
        <v>0</v>
      </c>
      <c r="M10" s="159"/>
      <c r="N10" s="160">
        <v>43.34</v>
      </c>
      <c r="O10" s="159">
        <v>0</v>
      </c>
      <c r="P10" s="159"/>
      <c r="Q10" s="160">
        <v>34.619999999999997</v>
      </c>
      <c r="R10" s="159">
        <v>0</v>
      </c>
      <c r="S10" s="159"/>
      <c r="T10" s="160">
        <v>48.28</v>
      </c>
      <c r="U10" s="159">
        <v>0</v>
      </c>
      <c r="V10" s="159"/>
      <c r="W10" s="160">
        <v>43.28</v>
      </c>
      <c r="X10" s="159">
        <v>0</v>
      </c>
      <c r="Y10" s="159"/>
      <c r="Z10" s="160">
        <v>161.57</v>
      </c>
      <c r="AA10" s="161">
        <v>0</v>
      </c>
      <c r="AB10" s="162">
        <v>0</v>
      </c>
      <c r="AC10" s="162"/>
      <c r="AD10" s="212">
        <v>59.997500000000002</v>
      </c>
      <c r="AE10" s="163"/>
      <c r="AF10" s="164"/>
      <c r="AG10" s="165">
        <v>2</v>
      </c>
    </row>
    <row r="11" spans="1:33" x14ac:dyDescent="0.25">
      <c r="A11" s="155">
        <v>27</v>
      </c>
      <c r="B11" s="155"/>
      <c r="C11" s="142" t="s">
        <v>121</v>
      </c>
      <c r="D11" s="121" t="s">
        <v>122</v>
      </c>
      <c r="E11" s="149">
        <v>1</v>
      </c>
      <c r="F11" s="142" t="s">
        <v>82</v>
      </c>
      <c r="G11" s="167"/>
      <c r="H11" s="157"/>
      <c r="I11" s="158">
        <v>0</v>
      </c>
      <c r="J11" s="159"/>
      <c r="K11" s="160">
        <v>71.540000000000006</v>
      </c>
      <c r="L11" s="159">
        <v>0</v>
      </c>
      <c r="M11" s="159"/>
      <c r="N11" s="160">
        <v>41.9</v>
      </c>
      <c r="O11" s="159">
        <v>0</v>
      </c>
      <c r="P11" s="159"/>
      <c r="Q11" s="160">
        <v>36.409999999999997</v>
      </c>
      <c r="R11" s="159">
        <v>0</v>
      </c>
      <c r="S11" s="159"/>
      <c r="T11" s="160">
        <v>50.4</v>
      </c>
      <c r="U11" s="159">
        <v>0</v>
      </c>
      <c r="V11" s="159"/>
      <c r="W11" s="160">
        <v>44.36</v>
      </c>
      <c r="X11" s="159">
        <v>0</v>
      </c>
      <c r="Y11" s="159"/>
      <c r="Z11" s="160">
        <v>156.26</v>
      </c>
      <c r="AA11" s="161">
        <v>0</v>
      </c>
      <c r="AB11" s="162">
        <v>0</v>
      </c>
      <c r="AC11" s="162"/>
      <c r="AD11" s="212">
        <v>61.152500000000003</v>
      </c>
      <c r="AE11" s="163"/>
      <c r="AF11" s="168"/>
      <c r="AG11" s="165">
        <v>3</v>
      </c>
    </row>
    <row r="12" spans="1:33" x14ac:dyDescent="0.25">
      <c r="A12" s="155">
        <v>45</v>
      </c>
      <c r="B12" s="155"/>
      <c r="C12" s="142" t="s">
        <v>147</v>
      </c>
      <c r="D12" s="121" t="s">
        <v>148</v>
      </c>
      <c r="E12" s="143">
        <v>1</v>
      </c>
      <c r="F12" s="142" t="s">
        <v>82</v>
      </c>
      <c r="G12" s="156"/>
      <c r="H12" s="157"/>
      <c r="I12" s="158">
        <v>0</v>
      </c>
      <c r="J12" s="159"/>
      <c r="K12" s="160">
        <v>79.63</v>
      </c>
      <c r="L12" s="159">
        <v>0</v>
      </c>
      <c r="M12" s="159"/>
      <c r="N12" s="160">
        <v>44.15</v>
      </c>
      <c r="O12" s="159">
        <v>0</v>
      </c>
      <c r="P12" s="159"/>
      <c r="Q12" s="160">
        <v>38.07</v>
      </c>
      <c r="R12" s="159">
        <v>0</v>
      </c>
      <c r="S12" s="159"/>
      <c r="T12" s="160">
        <v>51.65</v>
      </c>
      <c r="U12" s="159">
        <v>0</v>
      </c>
      <c r="V12" s="159"/>
      <c r="W12" s="160">
        <v>46.33</v>
      </c>
      <c r="X12" s="159">
        <v>0</v>
      </c>
      <c r="Y12" s="159"/>
      <c r="Z12" s="160">
        <v>191.48</v>
      </c>
      <c r="AA12" s="161">
        <v>0</v>
      </c>
      <c r="AB12" s="162">
        <v>0</v>
      </c>
      <c r="AC12" s="162"/>
      <c r="AD12" s="212">
        <v>64.957499999999996</v>
      </c>
      <c r="AE12" s="163"/>
      <c r="AF12" s="169"/>
      <c r="AG12" s="165">
        <v>4</v>
      </c>
    </row>
    <row r="13" spans="1:33" x14ac:dyDescent="0.25">
      <c r="A13" s="155">
        <v>13</v>
      </c>
      <c r="B13" s="155"/>
      <c r="C13" s="142" t="s">
        <v>99</v>
      </c>
      <c r="D13" s="121" t="s">
        <v>46</v>
      </c>
      <c r="E13" s="149">
        <v>1</v>
      </c>
      <c r="F13" s="142" t="s">
        <v>82</v>
      </c>
      <c r="G13" s="156"/>
      <c r="H13" s="157"/>
      <c r="I13" s="158">
        <v>0</v>
      </c>
      <c r="J13" s="159"/>
      <c r="K13" s="160">
        <v>75.75</v>
      </c>
      <c r="L13" s="159">
        <v>0</v>
      </c>
      <c r="M13" s="159"/>
      <c r="N13" s="160">
        <v>42.57</v>
      </c>
      <c r="O13" s="159">
        <v>0</v>
      </c>
      <c r="P13" s="159"/>
      <c r="Q13" s="160">
        <v>39.840000000000003</v>
      </c>
      <c r="R13" s="159">
        <v>0</v>
      </c>
      <c r="S13" s="159"/>
      <c r="T13" s="160">
        <v>54.03</v>
      </c>
      <c r="U13" s="159">
        <v>0</v>
      </c>
      <c r="V13" s="159"/>
      <c r="W13" s="160">
        <v>49.79</v>
      </c>
      <c r="X13" s="159">
        <v>0</v>
      </c>
      <c r="Y13" s="159"/>
      <c r="Z13" s="160">
        <v>160.37</v>
      </c>
      <c r="AA13" s="161">
        <v>0</v>
      </c>
      <c r="AB13" s="162">
        <v>0</v>
      </c>
      <c r="AC13" s="162"/>
      <c r="AD13" s="212">
        <v>65.495000000000005</v>
      </c>
      <c r="AE13" s="163"/>
      <c r="AF13" s="168"/>
      <c r="AG13" s="165">
        <v>5</v>
      </c>
    </row>
    <row r="14" spans="1:33" x14ac:dyDescent="0.25">
      <c r="A14" s="3">
        <v>62</v>
      </c>
      <c r="B14" s="107"/>
      <c r="C14" s="121" t="s">
        <v>173</v>
      </c>
      <c r="D14" s="121" t="s">
        <v>122</v>
      </c>
      <c r="E14" s="120">
        <v>1</v>
      </c>
      <c r="F14" s="121" t="s">
        <v>82</v>
      </c>
      <c r="G14" s="109"/>
      <c r="H14" s="80"/>
      <c r="I14" s="82">
        <v>0</v>
      </c>
      <c r="J14" s="77"/>
      <c r="K14" s="135">
        <v>76.31</v>
      </c>
      <c r="L14" s="77">
        <v>0</v>
      </c>
      <c r="M14" s="77"/>
      <c r="N14" s="135">
        <v>44.79</v>
      </c>
      <c r="O14" s="77">
        <v>0</v>
      </c>
      <c r="P14" s="77"/>
      <c r="Q14" s="135">
        <v>37.53</v>
      </c>
      <c r="R14" s="77">
        <v>0</v>
      </c>
      <c r="S14" s="77"/>
      <c r="T14" s="135">
        <v>52.85</v>
      </c>
      <c r="U14" s="77">
        <v>0</v>
      </c>
      <c r="V14" s="77"/>
      <c r="W14" s="135">
        <v>47.59</v>
      </c>
      <c r="X14" s="77">
        <v>2</v>
      </c>
      <c r="Y14" s="77"/>
      <c r="Z14" s="135">
        <v>170.91</v>
      </c>
      <c r="AA14" s="84">
        <v>0</v>
      </c>
      <c r="AB14" s="85">
        <v>0</v>
      </c>
      <c r="AC14" s="85"/>
      <c r="AD14" s="200">
        <v>66.767499999999998</v>
      </c>
      <c r="AE14" s="110"/>
      <c r="AF14" s="10"/>
      <c r="AG14" s="87">
        <v>6</v>
      </c>
    </row>
    <row r="15" spans="1:33" x14ac:dyDescent="0.25">
      <c r="A15" s="3">
        <v>29</v>
      </c>
      <c r="B15" s="3"/>
      <c r="C15" s="121" t="s">
        <v>125</v>
      </c>
      <c r="D15" s="121" t="s">
        <v>126</v>
      </c>
      <c r="E15" s="120">
        <v>1</v>
      </c>
      <c r="F15" s="121" t="s">
        <v>82</v>
      </c>
      <c r="G15" s="75"/>
      <c r="H15" s="80"/>
      <c r="I15" s="82">
        <v>0</v>
      </c>
      <c r="J15" s="77"/>
      <c r="K15" s="135">
        <v>82.22</v>
      </c>
      <c r="L15" s="77">
        <v>2</v>
      </c>
      <c r="M15" s="77"/>
      <c r="N15" s="135">
        <v>49.1</v>
      </c>
      <c r="O15" s="77">
        <v>0</v>
      </c>
      <c r="P15" s="77"/>
      <c r="Q15" s="135">
        <v>43.78</v>
      </c>
      <c r="R15" s="77">
        <v>0</v>
      </c>
      <c r="S15" s="77"/>
      <c r="T15" s="135">
        <v>55.75</v>
      </c>
      <c r="U15" s="77">
        <v>0</v>
      </c>
      <c r="V15" s="77"/>
      <c r="W15" s="135">
        <v>51.04</v>
      </c>
      <c r="X15" s="77">
        <v>0</v>
      </c>
      <c r="Y15" s="77"/>
      <c r="Z15" s="135">
        <v>123.6</v>
      </c>
      <c r="AA15" s="84">
        <v>0</v>
      </c>
      <c r="AB15" s="85">
        <v>0</v>
      </c>
      <c r="AC15" s="85"/>
      <c r="AD15" s="200">
        <v>72.472499999999997</v>
      </c>
      <c r="AE15" s="110"/>
      <c r="AF15" s="10"/>
      <c r="AG15" s="87">
        <v>7</v>
      </c>
    </row>
    <row r="16" spans="1:33" x14ac:dyDescent="0.25">
      <c r="A16" s="3">
        <v>61</v>
      </c>
      <c r="B16" s="3"/>
      <c r="C16" s="121" t="s">
        <v>171</v>
      </c>
      <c r="D16" s="121" t="s">
        <v>172</v>
      </c>
      <c r="E16" s="120">
        <v>1</v>
      </c>
      <c r="F16" s="121" t="s">
        <v>82</v>
      </c>
      <c r="G16" s="9"/>
      <c r="H16" s="80"/>
      <c r="I16" s="82">
        <v>0</v>
      </c>
      <c r="J16" s="77"/>
      <c r="K16" s="135">
        <v>98.22</v>
      </c>
      <c r="L16" s="77">
        <v>0</v>
      </c>
      <c r="M16" s="77"/>
      <c r="N16" s="135">
        <v>51.38</v>
      </c>
      <c r="O16" s="77">
        <v>0</v>
      </c>
      <c r="P16" s="77"/>
      <c r="Q16" s="135">
        <v>39</v>
      </c>
      <c r="R16" s="77">
        <v>0</v>
      </c>
      <c r="S16" s="77"/>
      <c r="T16" s="135">
        <v>63.72</v>
      </c>
      <c r="U16" s="77">
        <v>0</v>
      </c>
      <c r="V16" s="77"/>
      <c r="W16" s="135">
        <v>58.3</v>
      </c>
      <c r="X16" s="77">
        <v>0</v>
      </c>
      <c r="Y16" s="77"/>
      <c r="Z16" s="135">
        <v>144.28</v>
      </c>
      <c r="AA16" s="84">
        <v>0</v>
      </c>
      <c r="AB16" s="85">
        <v>0</v>
      </c>
      <c r="AC16" s="85"/>
      <c r="AD16" s="200">
        <v>77.655000000000001</v>
      </c>
      <c r="AE16" s="110"/>
      <c r="AF16" s="10"/>
      <c r="AG16" s="87">
        <v>8</v>
      </c>
    </row>
    <row r="17" spans="1:33" x14ac:dyDescent="0.25">
      <c r="A17" s="3">
        <v>25</v>
      </c>
      <c r="B17" s="3"/>
      <c r="C17" s="121" t="s">
        <v>117</v>
      </c>
      <c r="D17" s="121" t="s">
        <v>118</v>
      </c>
      <c r="E17" s="125">
        <v>1</v>
      </c>
      <c r="F17" s="121" t="s">
        <v>82</v>
      </c>
      <c r="G17" s="9"/>
      <c r="H17" s="80"/>
      <c r="I17" s="82">
        <v>0</v>
      </c>
      <c r="J17" s="77"/>
      <c r="K17" s="135">
        <v>86.34</v>
      </c>
      <c r="L17" s="77">
        <v>0</v>
      </c>
      <c r="M17" s="77"/>
      <c r="N17" s="135">
        <v>55.09</v>
      </c>
      <c r="O17" s="77">
        <v>0</v>
      </c>
      <c r="P17" s="77"/>
      <c r="Q17" s="135">
        <v>42</v>
      </c>
      <c r="R17" s="77">
        <v>0</v>
      </c>
      <c r="S17" s="77"/>
      <c r="T17" s="135">
        <v>67.22</v>
      </c>
      <c r="U17" s="77">
        <v>0</v>
      </c>
      <c r="V17" s="77"/>
      <c r="W17" s="135">
        <v>53.97</v>
      </c>
      <c r="X17" s="77">
        <v>0</v>
      </c>
      <c r="Y17" s="77"/>
      <c r="Z17" s="135">
        <v>153.63</v>
      </c>
      <c r="AA17" s="84">
        <v>0</v>
      </c>
      <c r="AB17" s="85">
        <v>3</v>
      </c>
      <c r="AC17" s="85"/>
      <c r="AD17" s="200">
        <v>79.155000000000001</v>
      </c>
      <c r="AE17" s="110"/>
      <c r="AF17" s="10"/>
      <c r="AG17" s="87">
        <v>9</v>
      </c>
    </row>
    <row r="18" spans="1:33" x14ac:dyDescent="0.25">
      <c r="A18" s="3">
        <v>34</v>
      </c>
      <c r="B18" s="107"/>
      <c r="C18" s="121" t="s">
        <v>133</v>
      </c>
      <c r="D18" s="121" t="s">
        <v>134</v>
      </c>
      <c r="E18" s="120">
        <v>1</v>
      </c>
      <c r="F18" s="121" t="s">
        <v>82</v>
      </c>
      <c r="G18" s="109"/>
      <c r="H18" s="80"/>
      <c r="I18" s="82">
        <v>0</v>
      </c>
      <c r="J18" s="77"/>
      <c r="K18" s="135">
        <v>87.78</v>
      </c>
      <c r="L18" s="77">
        <v>0</v>
      </c>
      <c r="M18" s="77"/>
      <c r="N18" s="135">
        <v>51.72</v>
      </c>
      <c r="O18" s="77">
        <v>0</v>
      </c>
      <c r="P18" s="77"/>
      <c r="Q18" s="135">
        <v>48.03</v>
      </c>
      <c r="R18" s="77">
        <v>0</v>
      </c>
      <c r="S18" s="77"/>
      <c r="T18" s="135">
        <v>66.88</v>
      </c>
      <c r="U18" s="77">
        <v>2</v>
      </c>
      <c r="V18" s="77"/>
      <c r="W18" s="135">
        <v>58.33</v>
      </c>
      <c r="X18" s="77">
        <v>0</v>
      </c>
      <c r="Y18" s="77"/>
      <c r="Z18" s="135">
        <v>182.13</v>
      </c>
      <c r="AA18" s="84">
        <v>0</v>
      </c>
      <c r="AB18" s="85">
        <v>0</v>
      </c>
      <c r="AC18" s="85"/>
      <c r="AD18" s="200">
        <v>80.184999999999988</v>
      </c>
      <c r="AE18" s="110"/>
      <c r="AF18" s="10"/>
      <c r="AG18" s="87">
        <v>10</v>
      </c>
    </row>
    <row r="19" spans="1:33" x14ac:dyDescent="0.25">
      <c r="A19" s="3">
        <v>2</v>
      </c>
      <c r="B19" s="107"/>
      <c r="C19" s="121" t="s">
        <v>76</v>
      </c>
      <c r="D19" s="121" t="s">
        <v>86</v>
      </c>
      <c r="E19" s="120">
        <v>1</v>
      </c>
      <c r="F19" s="121" t="s">
        <v>82</v>
      </c>
      <c r="G19" s="123"/>
      <c r="H19" s="80"/>
      <c r="I19" s="82">
        <v>0</v>
      </c>
      <c r="J19" s="77"/>
      <c r="K19" s="135">
        <v>90.35</v>
      </c>
      <c r="L19" s="77">
        <v>0</v>
      </c>
      <c r="M19" s="77"/>
      <c r="N19" s="135">
        <v>55.72</v>
      </c>
      <c r="O19" s="77">
        <v>0</v>
      </c>
      <c r="P19" s="77"/>
      <c r="Q19" s="135">
        <v>55.53</v>
      </c>
      <c r="R19" s="77">
        <v>0</v>
      </c>
      <c r="S19" s="77"/>
      <c r="T19" s="135">
        <v>64.41</v>
      </c>
      <c r="U19" s="77">
        <v>2</v>
      </c>
      <c r="V19" s="77"/>
      <c r="W19" s="135">
        <v>55.09</v>
      </c>
      <c r="X19" s="77">
        <v>0</v>
      </c>
      <c r="Y19" s="77"/>
      <c r="Z19" s="135">
        <v>152.05000000000001</v>
      </c>
      <c r="AA19" s="84">
        <v>0</v>
      </c>
      <c r="AB19" s="85">
        <v>0</v>
      </c>
      <c r="AC19" s="85"/>
      <c r="AD19" s="200">
        <v>82.275000000000006</v>
      </c>
      <c r="AE19" s="110"/>
      <c r="AF19" s="64"/>
      <c r="AG19" s="87">
        <v>11</v>
      </c>
    </row>
    <row r="20" spans="1:33" x14ac:dyDescent="0.25">
      <c r="A20" s="3">
        <v>19</v>
      </c>
      <c r="B20" s="107"/>
      <c r="C20" s="121" t="s">
        <v>107</v>
      </c>
      <c r="D20" s="121" t="s">
        <v>59</v>
      </c>
      <c r="E20" s="120">
        <v>1</v>
      </c>
      <c r="F20" s="121" t="s">
        <v>82</v>
      </c>
      <c r="G20" s="109"/>
      <c r="H20" s="80"/>
      <c r="I20" s="82">
        <v>0</v>
      </c>
      <c r="J20" s="77"/>
      <c r="K20" s="135">
        <v>85.89</v>
      </c>
      <c r="L20" s="77">
        <v>0</v>
      </c>
      <c r="M20" s="77"/>
      <c r="N20" s="135">
        <v>51.22</v>
      </c>
      <c r="O20" s="77">
        <v>0</v>
      </c>
      <c r="P20" s="77"/>
      <c r="Q20" s="135">
        <v>47.53</v>
      </c>
      <c r="R20" s="77">
        <v>0</v>
      </c>
      <c r="S20" s="77"/>
      <c r="T20" s="135">
        <v>72.28</v>
      </c>
      <c r="U20" s="77">
        <v>2</v>
      </c>
      <c r="V20" s="77"/>
      <c r="W20" s="135">
        <v>68.13</v>
      </c>
      <c r="X20" s="77">
        <v>0</v>
      </c>
      <c r="Y20" s="77"/>
      <c r="Z20" s="135">
        <v>179.3</v>
      </c>
      <c r="AA20" s="84">
        <v>0</v>
      </c>
      <c r="AB20" s="85">
        <v>0</v>
      </c>
      <c r="AC20" s="85"/>
      <c r="AD20" s="200">
        <v>83.262500000000003</v>
      </c>
      <c r="AE20" s="110"/>
      <c r="AF20" s="10"/>
      <c r="AG20" s="87">
        <v>12</v>
      </c>
    </row>
    <row r="21" spans="1:33" x14ac:dyDescent="0.25">
      <c r="A21" s="3">
        <v>18</v>
      </c>
      <c r="B21" s="107"/>
      <c r="C21" s="121" t="s">
        <v>105</v>
      </c>
      <c r="D21" s="121" t="s">
        <v>106</v>
      </c>
      <c r="E21" s="125">
        <v>1</v>
      </c>
      <c r="F21" s="121" t="s">
        <v>82</v>
      </c>
      <c r="G21" s="109"/>
      <c r="H21" s="80"/>
      <c r="I21" s="82">
        <v>0</v>
      </c>
      <c r="J21" s="77"/>
      <c r="K21" s="135">
        <v>98.88</v>
      </c>
      <c r="L21" s="77">
        <v>0</v>
      </c>
      <c r="M21" s="77"/>
      <c r="N21" s="135">
        <v>77.03</v>
      </c>
      <c r="O21" s="77">
        <v>0</v>
      </c>
      <c r="P21" s="77"/>
      <c r="Q21" s="135">
        <v>59.12</v>
      </c>
      <c r="R21" s="77">
        <v>0</v>
      </c>
      <c r="S21" s="77"/>
      <c r="T21" s="135">
        <v>66.09</v>
      </c>
      <c r="U21" s="77">
        <v>0</v>
      </c>
      <c r="V21" s="77"/>
      <c r="W21" s="135">
        <v>57.7</v>
      </c>
      <c r="X21" s="77">
        <v>0</v>
      </c>
      <c r="Y21" s="77"/>
      <c r="Z21" s="135">
        <v>160.69</v>
      </c>
      <c r="AA21" s="84">
        <v>0</v>
      </c>
      <c r="AB21" s="85">
        <v>0</v>
      </c>
      <c r="AC21" s="85"/>
      <c r="AD21" s="200">
        <v>89.704999999999998</v>
      </c>
      <c r="AE21" s="110"/>
      <c r="AF21" s="10"/>
      <c r="AG21" s="87">
        <v>13</v>
      </c>
    </row>
    <row r="22" spans="1:33" x14ac:dyDescent="0.25">
      <c r="A22" s="3">
        <v>8</v>
      </c>
      <c r="B22" s="3"/>
      <c r="C22" s="121" t="s">
        <v>89</v>
      </c>
      <c r="D22" s="121" t="s">
        <v>90</v>
      </c>
      <c r="E22" s="125">
        <v>1</v>
      </c>
      <c r="F22" s="121" t="s">
        <v>82</v>
      </c>
      <c r="G22" s="9"/>
      <c r="H22" s="80"/>
      <c r="I22" s="82">
        <v>0</v>
      </c>
      <c r="J22" s="77"/>
      <c r="K22" s="135">
        <v>85.69</v>
      </c>
      <c r="L22" s="77">
        <v>0</v>
      </c>
      <c r="M22" s="77"/>
      <c r="N22" s="135">
        <v>49.31</v>
      </c>
      <c r="O22" s="77">
        <v>0</v>
      </c>
      <c r="P22" s="77"/>
      <c r="Q22" s="135">
        <v>42.63</v>
      </c>
      <c r="R22" s="77">
        <v>0</v>
      </c>
      <c r="S22" s="77"/>
      <c r="T22" s="135">
        <v>57.63</v>
      </c>
      <c r="U22" s="77">
        <v>0</v>
      </c>
      <c r="V22" s="77"/>
      <c r="W22" s="135">
        <v>53.52</v>
      </c>
      <c r="X22" s="77">
        <v>20</v>
      </c>
      <c r="Y22" s="77"/>
      <c r="Z22" s="135">
        <v>190</v>
      </c>
      <c r="AA22" s="84">
        <v>0</v>
      </c>
      <c r="AB22" s="85">
        <v>6</v>
      </c>
      <c r="AC22" s="85"/>
      <c r="AD22" s="200">
        <v>98.194999999999993</v>
      </c>
      <c r="AE22" s="110"/>
      <c r="AF22" s="10"/>
      <c r="AG22" s="87">
        <v>14</v>
      </c>
    </row>
    <row r="23" spans="1:33" x14ac:dyDescent="0.25">
      <c r="A23" s="3">
        <v>7</v>
      </c>
      <c r="B23" s="77"/>
      <c r="C23" s="121" t="s">
        <v>87</v>
      </c>
      <c r="D23" s="121" t="s">
        <v>88</v>
      </c>
      <c r="E23" s="120">
        <v>1</v>
      </c>
      <c r="F23" s="121" t="s">
        <v>82</v>
      </c>
      <c r="G23" s="124"/>
      <c r="H23" s="80"/>
      <c r="I23" s="82">
        <v>0</v>
      </c>
      <c r="J23" s="77"/>
      <c r="K23" s="135">
        <v>114</v>
      </c>
      <c r="L23" s="77">
        <v>0</v>
      </c>
      <c r="M23" s="77"/>
      <c r="N23" s="135">
        <v>73.41</v>
      </c>
      <c r="O23" s="77">
        <v>0</v>
      </c>
      <c r="P23" s="77"/>
      <c r="Q23" s="135">
        <v>52.03</v>
      </c>
      <c r="R23" s="77">
        <v>0</v>
      </c>
      <c r="S23" s="77"/>
      <c r="T23" s="135">
        <v>85.53</v>
      </c>
      <c r="U23" s="77">
        <v>0</v>
      </c>
      <c r="V23" s="77"/>
      <c r="W23" s="135">
        <v>89.91</v>
      </c>
      <c r="X23" s="77">
        <v>0</v>
      </c>
      <c r="Y23" s="77"/>
      <c r="Z23" s="135">
        <v>234.65</v>
      </c>
      <c r="AA23" s="84">
        <v>12.325000000000003</v>
      </c>
      <c r="AB23" s="85">
        <v>0</v>
      </c>
      <c r="AC23" s="85"/>
      <c r="AD23" s="200">
        <v>116.045</v>
      </c>
      <c r="AE23" s="110"/>
      <c r="AF23" s="10"/>
      <c r="AG23" s="87">
        <v>15</v>
      </c>
    </row>
    <row r="24" spans="1:33" x14ac:dyDescent="0.25">
      <c r="A24" s="3">
        <v>10</v>
      </c>
      <c r="B24" s="3"/>
      <c r="C24" s="121" t="s">
        <v>93</v>
      </c>
      <c r="D24" s="121" t="s">
        <v>94</v>
      </c>
      <c r="E24" s="125">
        <v>1</v>
      </c>
      <c r="F24" s="121" t="s">
        <v>82</v>
      </c>
      <c r="G24" s="75"/>
      <c r="H24" s="80"/>
      <c r="I24" s="82">
        <v>0</v>
      </c>
      <c r="J24" s="77"/>
      <c r="K24" s="135">
        <v>120.53</v>
      </c>
      <c r="L24" s="77">
        <v>0</v>
      </c>
      <c r="M24" s="77"/>
      <c r="N24" s="135">
        <v>144.41</v>
      </c>
      <c r="O24" s="77">
        <v>5</v>
      </c>
      <c r="P24" s="77"/>
      <c r="Q24" s="135">
        <v>59.1</v>
      </c>
      <c r="R24" s="77">
        <v>0</v>
      </c>
      <c r="S24" s="77"/>
      <c r="T24" s="135">
        <v>69.97</v>
      </c>
      <c r="U24" s="77">
        <v>0</v>
      </c>
      <c r="V24" s="77"/>
      <c r="W24" s="135">
        <v>78.739999999999995</v>
      </c>
      <c r="X24" s="77">
        <v>2</v>
      </c>
      <c r="Y24" s="77"/>
      <c r="Z24" s="135">
        <v>176.82</v>
      </c>
      <c r="AA24" s="84">
        <v>0</v>
      </c>
      <c r="AB24" s="85">
        <v>0</v>
      </c>
      <c r="AC24" s="85"/>
      <c r="AD24" s="200">
        <v>125.1875</v>
      </c>
      <c r="AE24" s="110"/>
      <c r="AF24" s="10"/>
      <c r="AG24" s="87">
        <v>16</v>
      </c>
    </row>
    <row r="25" spans="1:33" x14ac:dyDescent="0.25">
      <c r="A25" s="3">
        <v>24</v>
      </c>
      <c r="B25" s="3"/>
      <c r="C25" s="121" t="s">
        <v>115</v>
      </c>
      <c r="D25" s="121" t="s">
        <v>116</v>
      </c>
      <c r="E25" s="125">
        <v>1</v>
      </c>
      <c r="F25" s="121" t="s">
        <v>82</v>
      </c>
      <c r="G25" s="9"/>
      <c r="H25" s="80"/>
      <c r="I25" s="82">
        <v>0</v>
      </c>
      <c r="J25" s="77"/>
      <c r="K25" s="135">
        <v>138.37</v>
      </c>
      <c r="L25" s="77">
        <v>0</v>
      </c>
      <c r="M25" s="77"/>
      <c r="N25" s="135">
        <v>151.44</v>
      </c>
      <c r="O25" s="77">
        <v>0</v>
      </c>
      <c r="P25" s="77"/>
      <c r="Q25" s="135">
        <v>57.69</v>
      </c>
      <c r="R25" s="77">
        <v>0</v>
      </c>
      <c r="S25" s="77"/>
      <c r="T25" s="135">
        <v>87.13</v>
      </c>
      <c r="U25" s="77">
        <v>0</v>
      </c>
      <c r="V25" s="77"/>
      <c r="W25" s="135">
        <v>67.819999999999993</v>
      </c>
      <c r="X25" s="77">
        <v>0</v>
      </c>
      <c r="Y25" s="77"/>
      <c r="Z25" s="135">
        <v>229.33</v>
      </c>
      <c r="AA25" s="84">
        <v>9.6650000000000063</v>
      </c>
      <c r="AB25" s="85">
        <v>0</v>
      </c>
      <c r="AC25" s="85"/>
      <c r="AD25" s="200">
        <v>135.2775</v>
      </c>
      <c r="AE25" s="110"/>
      <c r="AF25" s="10"/>
      <c r="AG25" s="87">
        <v>17</v>
      </c>
    </row>
  </sheetData>
  <mergeCells count="6">
    <mergeCell ref="E4:F4"/>
    <mergeCell ref="K4:L4"/>
    <mergeCell ref="N4:O4"/>
    <mergeCell ref="Q4:R4"/>
    <mergeCell ref="T4:U4"/>
    <mergeCell ref="W4:X4"/>
  </mergeCells>
  <printOptions gridLines="1"/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>
      <selection sqref="A1:AD33"/>
    </sheetView>
  </sheetViews>
  <sheetFormatPr defaultRowHeight="15.75" x14ac:dyDescent="0.25"/>
  <cols>
    <col min="1" max="1" width="4.75" customWidth="1"/>
    <col min="2" max="2" width="0" hidden="1" customWidth="1"/>
    <col min="3" max="3" width="22.375" customWidth="1"/>
    <col min="4" max="5" width="5.75" customWidth="1"/>
    <col min="6" max="6" width="5.75" hidden="1" customWidth="1"/>
    <col min="7" max="7" width="5.75" customWidth="1"/>
    <col min="8" max="8" width="5.75" hidden="1" customWidth="1"/>
    <col min="9" max="10" width="5.75" customWidth="1"/>
    <col min="11" max="11" width="5.75" hidden="1" customWidth="1"/>
    <col min="12" max="13" width="5.75" customWidth="1"/>
    <col min="14" max="14" width="5.75" hidden="1" customWidth="1"/>
    <col min="15" max="16" width="5.75" customWidth="1"/>
    <col min="17" max="17" width="5.75" hidden="1" customWidth="1"/>
    <col min="18" max="19" width="5.75" customWidth="1"/>
    <col min="20" max="20" width="5.75" hidden="1" customWidth="1"/>
    <col min="21" max="22" width="5.75" customWidth="1"/>
    <col min="23" max="23" width="5.75" hidden="1" customWidth="1"/>
    <col min="24" max="26" width="5.75" customWidth="1"/>
    <col min="27" max="27" width="5.75" hidden="1" customWidth="1"/>
    <col min="28" max="28" width="5.75" style="201" customWidth="1"/>
    <col min="29" max="29" width="5.75" hidden="1" customWidth="1"/>
    <col min="30" max="30" width="5.75" customWidth="1"/>
  </cols>
  <sheetData>
    <row r="1" spans="1:30" ht="18.75" x14ac:dyDescent="0.3">
      <c r="A1" s="3"/>
      <c r="B1" s="2"/>
      <c r="C1" s="1" t="s">
        <v>74</v>
      </c>
      <c r="D1" s="3"/>
      <c r="E1" s="63"/>
      <c r="F1" s="3"/>
      <c r="G1" s="6"/>
      <c r="H1" s="3"/>
      <c r="I1" s="128"/>
      <c r="J1" s="3"/>
      <c r="K1" s="3"/>
      <c r="L1" s="128"/>
      <c r="M1" s="3"/>
      <c r="N1" s="3"/>
      <c r="O1" s="128"/>
      <c r="P1" s="3"/>
      <c r="Q1" s="3"/>
      <c r="R1" s="128"/>
      <c r="S1" s="3"/>
      <c r="T1" s="3"/>
      <c r="U1" s="128"/>
      <c r="V1" s="3"/>
      <c r="W1" s="3"/>
      <c r="X1" s="128"/>
      <c r="Y1" s="9"/>
      <c r="Z1" s="3"/>
      <c r="AA1" s="3"/>
      <c r="AB1" s="194"/>
      <c r="AC1" s="10"/>
      <c r="AD1" s="11"/>
    </row>
    <row r="2" spans="1:30" x14ac:dyDescent="0.25">
      <c r="A2" s="3"/>
      <c r="B2" s="3"/>
      <c r="C2" s="3"/>
      <c r="D2" s="3"/>
      <c r="E2" s="63"/>
      <c r="F2" s="3"/>
      <c r="G2" s="6"/>
      <c r="H2" s="3"/>
      <c r="I2" s="128"/>
      <c r="J2" s="3"/>
      <c r="K2" s="3"/>
      <c r="L2" s="128"/>
      <c r="M2" s="3"/>
      <c r="N2" s="3"/>
      <c r="O2" s="128"/>
      <c r="P2" s="3"/>
      <c r="Q2" s="3"/>
      <c r="R2" s="128"/>
      <c r="S2" s="3"/>
      <c r="T2" s="3"/>
      <c r="U2" s="128"/>
      <c r="V2" s="3"/>
      <c r="W2" s="3"/>
      <c r="X2" s="128"/>
      <c r="Y2" s="9"/>
      <c r="Z2" s="3"/>
      <c r="AA2" s="3"/>
      <c r="AB2" s="194"/>
      <c r="AC2" s="10"/>
      <c r="AD2" s="11"/>
    </row>
    <row r="3" spans="1:30" x14ac:dyDescent="0.25">
      <c r="A3" s="3"/>
      <c r="B3" s="3"/>
      <c r="C3" s="3"/>
      <c r="D3" s="3"/>
      <c r="E3" s="63"/>
      <c r="F3" s="3"/>
      <c r="G3" s="6"/>
      <c r="H3" s="3"/>
      <c r="I3" s="128"/>
      <c r="J3" s="3"/>
      <c r="K3" s="3"/>
      <c r="L3" s="128"/>
      <c r="M3" s="3"/>
      <c r="N3" s="3"/>
      <c r="O3" s="128"/>
      <c r="P3" s="3"/>
      <c r="Q3" s="3"/>
      <c r="R3" s="128"/>
      <c r="S3" s="3"/>
      <c r="T3" s="3"/>
      <c r="U3" s="128"/>
      <c r="V3" s="3"/>
      <c r="W3" s="3"/>
      <c r="X3" s="128"/>
      <c r="Y3" s="9"/>
      <c r="Z3" s="3"/>
      <c r="AA3" s="3"/>
      <c r="AB3" s="194"/>
      <c r="AC3" s="10"/>
      <c r="AD3" s="11"/>
    </row>
    <row r="4" spans="1:30" x14ac:dyDescent="0.25">
      <c r="A4" s="13" t="s">
        <v>0</v>
      </c>
      <c r="B4" s="13"/>
      <c r="C4" s="12" t="s">
        <v>1</v>
      </c>
      <c r="D4" s="127" t="s">
        <v>80</v>
      </c>
      <c r="E4" s="127"/>
      <c r="F4" s="126"/>
      <c r="G4" s="151" t="s">
        <v>201</v>
      </c>
      <c r="H4" s="13"/>
      <c r="I4" s="129"/>
      <c r="J4" s="23" t="s">
        <v>8</v>
      </c>
      <c r="K4" s="24"/>
      <c r="L4" s="136"/>
      <c r="M4" s="23" t="s">
        <v>9</v>
      </c>
      <c r="N4" s="13"/>
      <c r="O4" s="136"/>
      <c r="P4" s="23" t="s">
        <v>10</v>
      </c>
      <c r="Q4" s="13"/>
      <c r="R4" s="136"/>
      <c r="S4" s="23" t="s">
        <v>11</v>
      </c>
      <c r="T4" s="13"/>
      <c r="U4" s="136"/>
      <c r="V4" s="23" t="s">
        <v>12</v>
      </c>
      <c r="W4" s="13"/>
      <c r="X4" s="137" t="s">
        <v>13</v>
      </c>
      <c r="Y4" s="17"/>
      <c r="Z4" s="28"/>
      <c r="AA4" s="13"/>
      <c r="AB4" s="195" t="s">
        <v>14</v>
      </c>
      <c r="AC4" s="30"/>
      <c r="AD4" s="31" t="s">
        <v>15</v>
      </c>
    </row>
    <row r="5" spans="1:30" x14ac:dyDescent="0.25">
      <c r="A5" s="13"/>
      <c r="B5" s="13"/>
      <c r="C5" s="13"/>
      <c r="D5" s="13"/>
      <c r="E5" s="126"/>
      <c r="F5" s="13"/>
      <c r="G5" s="36" t="s">
        <v>20</v>
      </c>
      <c r="H5" s="13"/>
      <c r="I5" s="130" t="s">
        <v>17</v>
      </c>
      <c r="J5" s="38" t="s">
        <v>21</v>
      </c>
      <c r="K5" s="24"/>
      <c r="L5" s="130" t="s">
        <v>17</v>
      </c>
      <c r="M5" s="38" t="s">
        <v>21</v>
      </c>
      <c r="N5" s="13"/>
      <c r="O5" s="130" t="s">
        <v>17</v>
      </c>
      <c r="P5" s="38" t="s">
        <v>21</v>
      </c>
      <c r="Q5" s="13"/>
      <c r="R5" s="130" t="s">
        <v>17</v>
      </c>
      <c r="S5" s="38" t="s">
        <v>21</v>
      </c>
      <c r="T5" s="13"/>
      <c r="U5" s="130" t="s">
        <v>17</v>
      </c>
      <c r="V5" s="38" t="s">
        <v>21</v>
      </c>
      <c r="W5" s="13"/>
      <c r="X5" s="138" t="s">
        <v>22</v>
      </c>
      <c r="Y5" s="41" t="s">
        <v>25</v>
      </c>
      <c r="Z5" s="38" t="s">
        <v>26</v>
      </c>
      <c r="AA5" s="13"/>
      <c r="AB5" s="196" t="s">
        <v>26</v>
      </c>
      <c r="AC5" s="30"/>
      <c r="AD5" s="43" t="s">
        <v>27</v>
      </c>
    </row>
    <row r="6" spans="1:30" x14ac:dyDescent="0.25">
      <c r="A6" s="13"/>
      <c r="B6" s="13"/>
      <c r="C6" s="13"/>
      <c r="D6" s="13"/>
      <c r="E6" s="126"/>
      <c r="F6" s="13"/>
      <c r="G6" s="44" t="s">
        <v>26</v>
      </c>
      <c r="H6" s="13"/>
      <c r="I6" s="131"/>
      <c r="J6" s="46" t="s">
        <v>30</v>
      </c>
      <c r="K6" s="24"/>
      <c r="L6" s="131"/>
      <c r="M6" s="46" t="s">
        <v>30</v>
      </c>
      <c r="N6" s="13"/>
      <c r="O6" s="131"/>
      <c r="P6" s="46" t="s">
        <v>30</v>
      </c>
      <c r="Q6" s="13"/>
      <c r="R6" s="131"/>
      <c r="S6" s="46" t="s">
        <v>30</v>
      </c>
      <c r="T6" s="13"/>
      <c r="U6" s="131"/>
      <c r="V6" s="46" t="s">
        <v>30</v>
      </c>
      <c r="W6" s="13"/>
      <c r="X6" s="139" t="s">
        <v>31</v>
      </c>
      <c r="Y6" s="48" t="s">
        <v>26</v>
      </c>
      <c r="Z6" s="49" t="s">
        <v>30</v>
      </c>
      <c r="AA6" s="13"/>
      <c r="AB6" s="196" t="s">
        <v>32</v>
      </c>
      <c r="AC6" s="30"/>
      <c r="AD6" s="43"/>
    </row>
    <row r="7" spans="1:30" x14ac:dyDescent="0.25">
      <c r="A7" s="13"/>
      <c r="B7" s="13"/>
      <c r="C7" s="13"/>
      <c r="D7" s="13"/>
      <c r="E7" s="126"/>
      <c r="F7" s="13"/>
      <c r="G7" s="51" t="s">
        <v>32</v>
      </c>
      <c r="H7" s="13"/>
      <c r="I7" s="132"/>
      <c r="J7" s="53" t="s">
        <v>33</v>
      </c>
      <c r="K7" s="24"/>
      <c r="L7" s="132"/>
      <c r="M7" s="53" t="s">
        <v>33</v>
      </c>
      <c r="N7" s="13"/>
      <c r="O7" s="132"/>
      <c r="P7" s="53" t="s">
        <v>33</v>
      </c>
      <c r="Q7" s="13"/>
      <c r="R7" s="132"/>
      <c r="S7" s="53" t="s">
        <v>33</v>
      </c>
      <c r="T7" s="13"/>
      <c r="U7" s="132"/>
      <c r="V7" s="53" t="s">
        <v>33</v>
      </c>
      <c r="W7" s="13"/>
      <c r="X7" s="140" t="s">
        <v>17</v>
      </c>
      <c r="Y7" s="50" t="s">
        <v>32</v>
      </c>
      <c r="Z7" s="55" t="s">
        <v>33</v>
      </c>
      <c r="AA7" s="13"/>
      <c r="AB7" s="197"/>
      <c r="AC7" s="30"/>
      <c r="AD7" s="57"/>
    </row>
    <row r="8" spans="1:30" x14ac:dyDescent="0.25">
      <c r="A8" s="3"/>
      <c r="B8" s="3"/>
      <c r="C8" s="3"/>
      <c r="D8" s="3"/>
      <c r="E8" s="63"/>
      <c r="F8" s="3"/>
      <c r="G8" s="60"/>
      <c r="H8" s="3"/>
      <c r="I8" s="133"/>
      <c r="J8" s="62"/>
      <c r="K8" s="62"/>
      <c r="L8" s="133"/>
      <c r="M8" s="62"/>
      <c r="N8" s="3"/>
      <c r="O8" s="133"/>
      <c r="P8" s="62"/>
      <c r="Q8" s="3"/>
      <c r="R8" s="133"/>
      <c r="S8" s="62"/>
      <c r="T8" s="3"/>
      <c r="U8" s="133"/>
      <c r="V8" s="62"/>
      <c r="W8" s="3"/>
      <c r="X8" s="128"/>
      <c r="Y8" s="9"/>
      <c r="Z8" s="3"/>
      <c r="AA8" s="3"/>
      <c r="AB8" s="194"/>
      <c r="AC8" s="10"/>
      <c r="AD8" s="11"/>
    </row>
    <row r="9" spans="1:30" x14ac:dyDescent="0.25">
      <c r="A9" s="9"/>
      <c r="B9" s="9"/>
      <c r="C9" s="9"/>
      <c r="D9" s="9"/>
      <c r="E9" s="73"/>
      <c r="F9" s="9"/>
      <c r="G9" s="68"/>
      <c r="H9" s="9"/>
      <c r="I9" s="134"/>
      <c r="J9" s="70"/>
      <c r="K9" s="9"/>
      <c r="L9" s="134"/>
      <c r="M9" s="70"/>
      <c r="N9" s="9"/>
      <c r="O9" s="134"/>
      <c r="P9" s="70"/>
      <c r="Q9" s="9"/>
      <c r="R9" s="134"/>
      <c r="S9" s="70"/>
      <c r="T9" s="9"/>
      <c r="U9" s="134"/>
      <c r="V9" s="70"/>
      <c r="W9" s="9"/>
      <c r="X9" s="141"/>
      <c r="Y9" s="71"/>
      <c r="Z9" s="9"/>
      <c r="AA9" s="9"/>
      <c r="AB9" s="198"/>
      <c r="AC9" s="64"/>
      <c r="AD9" s="72"/>
    </row>
    <row r="10" spans="1:30" x14ac:dyDescent="0.25">
      <c r="A10" s="3"/>
      <c r="B10" s="108"/>
      <c r="C10" s="111"/>
      <c r="D10" s="112"/>
      <c r="E10" s="113"/>
      <c r="F10" s="113"/>
      <c r="G10" s="118"/>
      <c r="H10" s="77"/>
      <c r="I10" s="135"/>
      <c r="J10" s="77"/>
      <c r="K10" s="77"/>
      <c r="L10" s="135"/>
      <c r="M10" s="77"/>
      <c r="N10" s="77"/>
      <c r="O10" s="135"/>
      <c r="P10" s="77"/>
      <c r="Q10" s="77"/>
      <c r="R10" s="135"/>
      <c r="S10" s="77"/>
      <c r="T10" s="77"/>
      <c r="U10" s="135"/>
      <c r="V10" s="77"/>
      <c r="W10" s="77"/>
      <c r="X10" s="135"/>
      <c r="Y10" s="84"/>
      <c r="Z10" s="85"/>
      <c r="AA10" s="85"/>
      <c r="AB10" s="200"/>
      <c r="AC10" s="110"/>
      <c r="AD10" s="106"/>
    </row>
    <row r="11" spans="1:30" x14ac:dyDescent="0.25">
      <c r="A11" s="107">
        <v>59</v>
      </c>
      <c r="B11" s="107"/>
      <c r="C11" s="142" t="s">
        <v>168</v>
      </c>
      <c r="D11" s="149">
        <v>2</v>
      </c>
      <c r="E11" s="142" t="s">
        <v>81</v>
      </c>
      <c r="F11" s="109"/>
      <c r="G11" s="145">
        <v>0</v>
      </c>
      <c r="H11" s="108"/>
      <c r="I11" s="146">
        <v>76.930000000000007</v>
      </c>
      <c r="J11" s="108">
        <v>0</v>
      </c>
      <c r="K11" s="108"/>
      <c r="L11" s="146">
        <v>38.19</v>
      </c>
      <c r="M11" s="108">
        <v>0</v>
      </c>
      <c r="N11" s="108"/>
      <c r="O11" s="146">
        <v>35.5</v>
      </c>
      <c r="P11" s="108">
        <v>0</v>
      </c>
      <c r="Q11" s="108"/>
      <c r="R11" s="146">
        <v>49.87</v>
      </c>
      <c r="S11" s="108">
        <v>0</v>
      </c>
      <c r="T11" s="108"/>
      <c r="U11" s="146">
        <v>45.13</v>
      </c>
      <c r="V11" s="108">
        <v>0</v>
      </c>
      <c r="W11" s="108"/>
      <c r="X11" s="146">
        <v>183.06</v>
      </c>
      <c r="Y11" s="147">
        <v>0</v>
      </c>
      <c r="Z11" s="148">
        <v>0</v>
      </c>
      <c r="AA11" s="148"/>
      <c r="AB11" s="202">
        <v>61.405000000000001</v>
      </c>
      <c r="AC11" s="10"/>
      <c r="AD11" s="11">
        <v>1</v>
      </c>
    </row>
    <row r="12" spans="1:30" x14ac:dyDescent="0.25">
      <c r="A12" s="107">
        <v>37</v>
      </c>
      <c r="B12" s="107"/>
      <c r="C12" s="183" t="s">
        <v>138</v>
      </c>
      <c r="D12" s="149">
        <v>2</v>
      </c>
      <c r="E12" s="142" t="s">
        <v>81</v>
      </c>
      <c r="F12" s="109"/>
      <c r="G12" s="145">
        <v>0</v>
      </c>
      <c r="H12" s="108"/>
      <c r="I12" s="146">
        <v>72.87</v>
      </c>
      <c r="J12" s="108">
        <v>0</v>
      </c>
      <c r="K12" s="108"/>
      <c r="L12" s="146">
        <v>41.25</v>
      </c>
      <c r="M12" s="108">
        <v>0</v>
      </c>
      <c r="N12" s="108"/>
      <c r="O12" s="146">
        <v>47.9</v>
      </c>
      <c r="P12" s="108">
        <v>0</v>
      </c>
      <c r="Q12" s="108"/>
      <c r="R12" s="146">
        <v>50.59</v>
      </c>
      <c r="S12" s="108">
        <v>0</v>
      </c>
      <c r="T12" s="108"/>
      <c r="U12" s="146">
        <v>43.75</v>
      </c>
      <c r="V12" s="108">
        <v>0</v>
      </c>
      <c r="W12" s="108"/>
      <c r="X12" s="146">
        <v>177.28</v>
      </c>
      <c r="Y12" s="147">
        <v>0</v>
      </c>
      <c r="Z12" s="148">
        <v>0</v>
      </c>
      <c r="AA12" s="148"/>
      <c r="AB12" s="202">
        <v>64.09</v>
      </c>
      <c r="AC12" s="10"/>
      <c r="AD12" s="11">
        <v>2</v>
      </c>
    </row>
    <row r="13" spans="1:30" x14ac:dyDescent="0.25">
      <c r="A13" s="107">
        <v>82</v>
      </c>
      <c r="B13" s="107"/>
      <c r="C13" s="142" t="s">
        <v>199</v>
      </c>
      <c r="D13" s="149">
        <v>2</v>
      </c>
      <c r="E13" s="142" t="s">
        <v>81</v>
      </c>
      <c r="F13" s="109"/>
      <c r="G13" s="145">
        <v>0</v>
      </c>
      <c r="H13" s="108"/>
      <c r="I13" s="146">
        <v>80.16</v>
      </c>
      <c r="J13" s="108">
        <v>0</v>
      </c>
      <c r="K13" s="108"/>
      <c r="L13" s="146">
        <v>39.409999999999997</v>
      </c>
      <c r="M13" s="108">
        <v>0</v>
      </c>
      <c r="N13" s="108"/>
      <c r="O13" s="146">
        <v>38.4</v>
      </c>
      <c r="P13" s="108">
        <v>0</v>
      </c>
      <c r="Q13" s="108"/>
      <c r="R13" s="146">
        <v>52.75</v>
      </c>
      <c r="S13" s="108">
        <v>0</v>
      </c>
      <c r="T13" s="108"/>
      <c r="U13" s="146">
        <v>45.84</v>
      </c>
      <c r="V13" s="108">
        <v>0</v>
      </c>
      <c r="W13" s="108"/>
      <c r="X13" s="146">
        <v>162.44999999999999</v>
      </c>
      <c r="Y13" s="147">
        <v>0</v>
      </c>
      <c r="Z13" s="148">
        <v>0</v>
      </c>
      <c r="AA13" s="148"/>
      <c r="AB13" s="202">
        <v>64.14</v>
      </c>
      <c r="AC13" s="10"/>
      <c r="AD13" s="11">
        <v>3</v>
      </c>
    </row>
    <row r="14" spans="1:30" x14ac:dyDescent="0.25">
      <c r="A14" s="107">
        <v>32</v>
      </c>
      <c r="B14" s="107"/>
      <c r="C14" s="142" t="s">
        <v>129</v>
      </c>
      <c r="D14" s="149">
        <v>2</v>
      </c>
      <c r="E14" s="142" t="s">
        <v>81</v>
      </c>
      <c r="F14" s="109"/>
      <c r="G14" s="145">
        <v>0</v>
      </c>
      <c r="H14" s="108"/>
      <c r="I14" s="146">
        <v>81.44</v>
      </c>
      <c r="J14" s="108">
        <v>0</v>
      </c>
      <c r="K14" s="108"/>
      <c r="L14" s="146">
        <v>41.91</v>
      </c>
      <c r="M14" s="108">
        <v>0</v>
      </c>
      <c r="N14" s="108"/>
      <c r="O14" s="146">
        <v>36.69</v>
      </c>
      <c r="P14" s="108">
        <v>0</v>
      </c>
      <c r="Q14" s="108"/>
      <c r="R14" s="146">
        <v>52.4</v>
      </c>
      <c r="S14" s="108">
        <v>0</v>
      </c>
      <c r="T14" s="108"/>
      <c r="U14" s="146">
        <v>46.85</v>
      </c>
      <c r="V14" s="108">
        <v>0</v>
      </c>
      <c r="W14" s="108"/>
      <c r="X14" s="146">
        <v>164.06</v>
      </c>
      <c r="Y14" s="147">
        <v>0</v>
      </c>
      <c r="Z14" s="148">
        <v>0</v>
      </c>
      <c r="AA14" s="148"/>
      <c r="AB14" s="202">
        <v>64.822500000000005</v>
      </c>
      <c r="AC14" s="10"/>
      <c r="AD14" s="11">
        <v>4</v>
      </c>
    </row>
    <row r="15" spans="1:30" x14ac:dyDescent="0.25">
      <c r="A15" s="107">
        <v>64</v>
      </c>
      <c r="B15" s="107"/>
      <c r="C15" s="142" t="s">
        <v>175</v>
      </c>
      <c r="D15" s="149">
        <v>2</v>
      </c>
      <c r="E15" s="142" t="s">
        <v>81</v>
      </c>
      <c r="F15" s="109"/>
      <c r="G15" s="145">
        <v>0</v>
      </c>
      <c r="H15" s="108"/>
      <c r="I15" s="146">
        <v>77.87</v>
      </c>
      <c r="J15" s="108">
        <v>0</v>
      </c>
      <c r="K15" s="108"/>
      <c r="L15" s="146">
        <v>43.53</v>
      </c>
      <c r="M15" s="108">
        <v>0</v>
      </c>
      <c r="N15" s="108"/>
      <c r="O15" s="146">
        <v>41.91</v>
      </c>
      <c r="P15" s="108">
        <v>0</v>
      </c>
      <c r="Q15" s="108"/>
      <c r="R15" s="146">
        <v>52.63</v>
      </c>
      <c r="S15" s="108">
        <v>0</v>
      </c>
      <c r="T15" s="108"/>
      <c r="U15" s="146">
        <v>46.81</v>
      </c>
      <c r="V15" s="108">
        <v>0</v>
      </c>
      <c r="W15" s="108"/>
      <c r="X15" s="146">
        <v>152.38999999999999</v>
      </c>
      <c r="Y15" s="147">
        <v>0</v>
      </c>
      <c r="Z15" s="148">
        <v>0</v>
      </c>
      <c r="AA15" s="148"/>
      <c r="AB15" s="202">
        <v>65.6875</v>
      </c>
      <c r="AC15" s="10"/>
      <c r="AD15" s="11">
        <v>5</v>
      </c>
    </row>
    <row r="16" spans="1:30" x14ac:dyDescent="0.25">
      <c r="A16" s="107">
        <v>40</v>
      </c>
      <c r="B16" s="107"/>
      <c r="C16" s="142" t="s">
        <v>142</v>
      </c>
      <c r="D16" s="143">
        <v>2</v>
      </c>
      <c r="E16" s="142" t="s">
        <v>81</v>
      </c>
      <c r="F16" s="123"/>
      <c r="G16" s="145">
        <v>0</v>
      </c>
      <c r="H16" s="108"/>
      <c r="I16" s="146">
        <v>79.28</v>
      </c>
      <c r="J16" s="108">
        <v>0</v>
      </c>
      <c r="K16" s="108"/>
      <c r="L16" s="146">
        <v>41.41</v>
      </c>
      <c r="M16" s="108">
        <v>0</v>
      </c>
      <c r="N16" s="108"/>
      <c r="O16" s="146">
        <v>38.409999999999997</v>
      </c>
      <c r="P16" s="108">
        <v>0</v>
      </c>
      <c r="Q16" s="108"/>
      <c r="R16" s="146">
        <v>55.5</v>
      </c>
      <c r="S16" s="108">
        <v>0</v>
      </c>
      <c r="T16" s="108"/>
      <c r="U16" s="146">
        <v>51.28</v>
      </c>
      <c r="V16" s="108">
        <v>0</v>
      </c>
      <c r="W16" s="108"/>
      <c r="X16" s="146">
        <v>198.32</v>
      </c>
      <c r="Y16" s="147">
        <v>0</v>
      </c>
      <c r="Z16" s="148">
        <v>0</v>
      </c>
      <c r="AA16" s="148"/>
      <c r="AB16" s="202">
        <v>66.47</v>
      </c>
      <c r="AC16" s="64"/>
      <c r="AD16" s="11">
        <v>6</v>
      </c>
    </row>
    <row r="17" spans="1:30" x14ac:dyDescent="0.25">
      <c r="A17" s="3">
        <v>22</v>
      </c>
      <c r="B17" s="107"/>
      <c r="C17" s="121" t="s">
        <v>112</v>
      </c>
      <c r="D17" s="125">
        <v>2</v>
      </c>
      <c r="E17" s="121" t="s">
        <v>81</v>
      </c>
      <c r="F17" s="109"/>
      <c r="G17" s="82">
        <v>0</v>
      </c>
      <c r="H17" s="77"/>
      <c r="I17" s="135">
        <v>77.47</v>
      </c>
      <c r="J17" s="77">
        <v>0</v>
      </c>
      <c r="K17" s="77"/>
      <c r="L17" s="135">
        <v>42.25</v>
      </c>
      <c r="M17" s="77">
        <v>0</v>
      </c>
      <c r="N17" s="77"/>
      <c r="O17" s="135">
        <v>43.62</v>
      </c>
      <c r="P17" s="77">
        <v>0</v>
      </c>
      <c r="Q17" s="77"/>
      <c r="R17" s="135">
        <v>53.03</v>
      </c>
      <c r="S17" s="77">
        <v>0</v>
      </c>
      <c r="T17" s="77"/>
      <c r="U17" s="135">
        <v>51.48</v>
      </c>
      <c r="V17" s="77">
        <v>0</v>
      </c>
      <c r="W17" s="77"/>
      <c r="X17" s="135">
        <v>168.2</v>
      </c>
      <c r="Y17" s="84">
        <v>0</v>
      </c>
      <c r="Z17" s="85">
        <v>0</v>
      </c>
      <c r="AA17" s="85"/>
      <c r="AB17" s="200">
        <v>66.962500000000006</v>
      </c>
      <c r="AC17" s="10"/>
      <c r="AD17" s="63">
        <v>7</v>
      </c>
    </row>
    <row r="18" spans="1:30" x14ac:dyDescent="0.25">
      <c r="A18" s="3">
        <v>15</v>
      </c>
      <c r="B18" s="3"/>
      <c r="C18" s="121" t="s">
        <v>101</v>
      </c>
      <c r="D18" s="120">
        <v>2</v>
      </c>
      <c r="E18" s="121" t="s">
        <v>81</v>
      </c>
      <c r="F18" s="9"/>
      <c r="G18" s="82">
        <v>0</v>
      </c>
      <c r="H18" s="77"/>
      <c r="I18" s="135">
        <v>72.38</v>
      </c>
      <c r="J18" s="77">
        <v>0</v>
      </c>
      <c r="K18" s="77"/>
      <c r="L18" s="135">
        <v>64.25</v>
      </c>
      <c r="M18" s="77">
        <v>0</v>
      </c>
      <c r="N18" s="77"/>
      <c r="O18" s="135">
        <v>37.65</v>
      </c>
      <c r="P18" s="77">
        <v>0</v>
      </c>
      <c r="Q18" s="77"/>
      <c r="R18" s="135">
        <v>52.57</v>
      </c>
      <c r="S18" s="77">
        <v>0</v>
      </c>
      <c r="T18" s="77"/>
      <c r="U18" s="135">
        <v>46.48</v>
      </c>
      <c r="V18" s="77">
        <v>0</v>
      </c>
      <c r="W18" s="77"/>
      <c r="X18" s="135">
        <v>179.68</v>
      </c>
      <c r="Y18" s="84">
        <v>0</v>
      </c>
      <c r="Z18" s="85">
        <v>0</v>
      </c>
      <c r="AA18" s="85"/>
      <c r="AB18" s="200">
        <v>68.332499999999996</v>
      </c>
      <c r="AC18" s="10"/>
      <c r="AD18" s="63">
        <v>8</v>
      </c>
    </row>
    <row r="19" spans="1:30" x14ac:dyDescent="0.25">
      <c r="A19" s="3">
        <v>73</v>
      </c>
      <c r="B19" s="3"/>
      <c r="C19" s="121" t="s">
        <v>185</v>
      </c>
      <c r="D19" s="120">
        <v>2</v>
      </c>
      <c r="E19" s="121" t="s">
        <v>81</v>
      </c>
      <c r="F19" s="9"/>
      <c r="G19" s="82">
        <v>0</v>
      </c>
      <c r="H19" s="77"/>
      <c r="I19" s="135">
        <v>80.94</v>
      </c>
      <c r="J19" s="77">
        <v>0</v>
      </c>
      <c r="K19" s="77"/>
      <c r="L19" s="135">
        <v>43.16</v>
      </c>
      <c r="M19" s="77">
        <v>0</v>
      </c>
      <c r="N19" s="77"/>
      <c r="O19" s="135">
        <v>46.19</v>
      </c>
      <c r="P19" s="77">
        <v>0</v>
      </c>
      <c r="Q19" s="77"/>
      <c r="R19" s="135">
        <v>53.31</v>
      </c>
      <c r="S19" s="77">
        <v>0</v>
      </c>
      <c r="T19" s="77"/>
      <c r="U19" s="135">
        <v>50.86</v>
      </c>
      <c r="V19" s="77">
        <v>0</v>
      </c>
      <c r="W19" s="77"/>
      <c r="X19" s="135">
        <v>188.88</v>
      </c>
      <c r="Y19" s="84">
        <v>0</v>
      </c>
      <c r="Z19" s="85">
        <v>0</v>
      </c>
      <c r="AA19" s="85"/>
      <c r="AB19" s="200">
        <v>68.614999999999995</v>
      </c>
      <c r="AC19" s="10"/>
      <c r="AD19" s="63">
        <v>9</v>
      </c>
    </row>
    <row r="20" spans="1:30" x14ac:dyDescent="0.25">
      <c r="A20" s="3">
        <v>54</v>
      </c>
      <c r="B20" s="107"/>
      <c r="C20" s="121" t="s">
        <v>109</v>
      </c>
      <c r="D20" s="120">
        <v>2</v>
      </c>
      <c r="E20" s="121" t="s">
        <v>81</v>
      </c>
      <c r="F20" s="109"/>
      <c r="G20" s="82">
        <v>0</v>
      </c>
      <c r="H20" s="77"/>
      <c r="I20" s="135">
        <v>76.400000000000006</v>
      </c>
      <c r="J20" s="77">
        <v>0</v>
      </c>
      <c r="K20" s="77"/>
      <c r="L20" s="135">
        <v>44.09</v>
      </c>
      <c r="M20" s="77">
        <v>0</v>
      </c>
      <c r="N20" s="77"/>
      <c r="O20" s="135">
        <v>39.96</v>
      </c>
      <c r="P20" s="77">
        <v>0</v>
      </c>
      <c r="Q20" s="77"/>
      <c r="R20" s="135">
        <v>55.41</v>
      </c>
      <c r="S20" s="77">
        <v>0</v>
      </c>
      <c r="T20" s="77"/>
      <c r="U20" s="135">
        <v>50.05</v>
      </c>
      <c r="V20" s="77">
        <v>0</v>
      </c>
      <c r="W20" s="77"/>
      <c r="X20" s="135">
        <v>160.94999999999999</v>
      </c>
      <c r="Y20" s="84">
        <v>0</v>
      </c>
      <c r="Z20" s="85">
        <v>3</v>
      </c>
      <c r="AA20" s="85"/>
      <c r="AB20" s="200">
        <v>69.477500000000006</v>
      </c>
      <c r="AC20" s="10"/>
      <c r="AD20" s="63">
        <v>10</v>
      </c>
    </row>
    <row r="21" spans="1:30" x14ac:dyDescent="0.25">
      <c r="A21" s="3">
        <v>56</v>
      </c>
      <c r="B21" s="3"/>
      <c r="C21" s="121" t="s">
        <v>164</v>
      </c>
      <c r="D21" s="120">
        <v>2</v>
      </c>
      <c r="E21" s="121" t="s">
        <v>81</v>
      </c>
      <c r="F21" s="9"/>
      <c r="G21" s="82">
        <v>0</v>
      </c>
      <c r="H21" s="77"/>
      <c r="I21" s="135">
        <v>82.87</v>
      </c>
      <c r="J21" s="77">
        <v>0</v>
      </c>
      <c r="K21" s="77"/>
      <c r="L21" s="135">
        <v>45.44</v>
      </c>
      <c r="M21" s="77">
        <v>0</v>
      </c>
      <c r="N21" s="77"/>
      <c r="O21" s="135">
        <v>41.03</v>
      </c>
      <c r="P21" s="77">
        <v>0</v>
      </c>
      <c r="Q21" s="77"/>
      <c r="R21" s="135">
        <v>54.31</v>
      </c>
      <c r="S21" s="77">
        <v>0</v>
      </c>
      <c r="T21" s="77"/>
      <c r="U21" s="135">
        <v>54.48</v>
      </c>
      <c r="V21" s="77">
        <v>0</v>
      </c>
      <c r="W21" s="77"/>
      <c r="X21" s="135">
        <v>136.30000000000001</v>
      </c>
      <c r="Y21" s="84">
        <v>0</v>
      </c>
      <c r="Z21" s="85">
        <v>6</v>
      </c>
      <c r="AA21" s="85"/>
      <c r="AB21" s="200">
        <v>75.532499999999999</v>
      </c>
      <c r="AC21" s="10"/>
      <c r="AD21" s="63">
        <v>11</v>
      </c>
    </row>
    <row r="22" spans="1:30" x14ac:dyDescent="0.25">
      <c r="A22" s="3">
        <v>46</v>
      </c>
      <c r="B22" s="3"/>
      <c r="C22" s="121" t="s">
        <v>149</v>
      </c>
      <c r="D22" s="120">
        <v>2</v>
      </c>
      <c r="E22" s="121" t="s">
        <v>81</v>
      </c>
      <c r="F22" s="75"/>
      <c r="G22" s="82">
        <v>0</v>
      </c>
      <c r="H22" s="77"/>
      <c r="I22" s="135">
        <v>85.5</v>
      </c>
      <c r="J22" s="77">
        <v>0</v>
      </c>
      <c r="K22" s="77"/>
      <c r="L22" s="135">
        <v>51.44</v>
      </c>
      <c r="M22" s="77">
        <v>0</v>
      </c>
      <c r="N22" s="77"/>
      <c r="O22" s="135">
        <v>50.68</v>
      </c>
      <c r="P22" s="77">
        <v>0</v>
      </c>
      <c r="Q22" s="77"/>
      <c r="R22" s="135">
        <v>61.94</v>
      </c>
      <c r="S22" s="77">
        <v>0</v>
      </c>
      <c r="T22" s="77"/>
      <c r="U22" s="135">
        <v>53.36</v>
      </c>
      <c r="V22" s="77">
        <v>0</v>
      </c>
      <c r="W22" s="77"/>
      <c r="X22" s="135">
        <v>172.4</v>
      </c>
      <c r="Y22" s="84">
        <v>0</v>
      </c>
      <c r="Z22" s="85">
        <v>0</v>
      </c>
      <c r="AA22" s="85"/>
      <c r="AB22" s="200">
        <v>75.73</v>
      </c>
      <c r="AC22" s="10"/>
      <c r="AD22" s="63">
        <v>12</v>
      </c>
    </row>
    <row r="23" spans="1:30" x14ac:dyDescent="0.25">
      <c r="A23" s="3">
        <v>5</v>
      </c>
      <c r="B23" s="3"/>
      <c r="C23" s="121" t="s">
        <v>78</v>
      </c>
      <c r="D23" s="120">
        <v>2</v>
      </c>
      <c r="E23" s="121" t="s">
        <v>81</v>
      </c>
      <c r="F23" s="9"/>
      <c r="G23" s="82">
        <v>0</v>
      </c>
      <c r="H23" s="77"/>
      <c r="I23" s="135">
        <v>89.47</v>
      </c>
      <c r="J23" s="77">
        <v>0</v>
      </c>
      <c r="K23" s="77"/>
      <c r="L23" s="135">
        <v>49.78</v>
      </c>
      <c r="M23" s="77">
        <v>0</v>
      </c>
      <c r="N23" s="77"/>
      <c r="O23" s="135">
        <v>42.55</v>
      </c>
      <c r="P23" s="77">
        <v>0</v>
      </c>
      <c r="Q23" s="77"/>
      <c r="R23" s="135">
        <v>61.03</v>
      </c>
      <c r="S23" s="77">
        <v>0</v>
      </c>
      <c r="T23" s="77"/>
      <c r="U23" s="135">
        <v>51.32</v>
      </c>
      <c r="V23" s="77">
        <v>0</v>
      </c>
      <c r="W23" s="77"/>
      <c r="X23" s="135">
        <v>159.08000000000001</v>
      </c>
      <c r="Y23" s="84">
        <v>0</v>
      </c>
      <c r="Z23" s="85">
        <v>3</v>
      </c>
      <c r="AA23" s="85"/>
      <c r="AB23" s="200">
        <v>76.537500000000009</v>
      </c>
      <c r="AC23" s="10"/>
      <c r="AD23" s="63">
        <v>13</v>
      </c>
    </row>
    <row r="24" spans="1:30" x14ac:dyDescent="0.25">
      <c r="A24" s="3">
        <v>38</v>
      </c>
      <c r="B24" s="107"/>
      <c r="C24" s="122" t="s">
        <v>140</v>
      </c>
      <c r="D24" s="120">
        <v>2</v>
      </c>
      <c r="E24" s="121" t="s">
        <v>81</v>
      </c>
      <c r="F24" s="123"/>
      <c r="G24" s="82">
        <v>0</v>
      </c>
      <c r="H24" s="77"/>
      <c r="I24" s="135">
        <v>95.68</v>
      </c>
      <c r="J24" s="77">
        <v>0</v>
      </c>
      <c r="K24" s="77"/>
      <c r="L24" s="135">
        <v>56.66</v>
      </c>
      <c r="M24" s="77">
        <v>0</v>
      </c>
      <c r="N24" s="77"/>
      <c r="O24" s="135">
        <v>46.25</v>
      </c>
      <c r="P24" s="77">
        <v>0</v>
      </c>
      <c r="Q24" s="77"/>
      <c r="R24" s="135">
        <v>61.5</v>
      </c>
      <c r="S24" s="77">
        <v>0</v>
      </c>
      <c r="T24" s="77"/>
      <c r="U24" s="135">
        <v>51.45</v>
      </c>
      <c r="V24" s="77">
        <v>0</v>
      </c>
      <c r="W24" s="77"/>
      <c r="X24" s="135">
        <v>146.37</v>
      </c>
      <c r="Y24" s="84">
        <v>0</v>
      </c>
      <c r="Z24" s="85">
        <v>0</v>
      </c>
      <c r="AA24" s="85"/>
      <c r="AB24" s="200">
        <v>77.885000000000005</v>
      </c>
      <c r="AC24" s="107"/>
      <c r="AD24" s="63">
        <v>14</v>
      </c>
    </row>
    <row r="25" spans="1:30" x14ac:dyDescent="0.25">
      <c r="A25" s="3">
        <v>52</v>
      </c>
      <c r="B25" s="107"/>
      <c r="C25" s="121" t="s">
        <v>159</v>
      </c>
      <c r="D25" s="120">
        <v>2</v>
      </c>
      <c r="E25" s="121" t="s">
        <v>81</v>
      </c>
      <c r="F25" s="123"/>
      <c r="G25" s="82">
        <v>0</v>
      </c>
      <c r="H25" s="77"/>
      <c r="I25" s="135">
        <v>80.37</v>
      </c>
      <c r="J25" s="77">
        <v>0</v>
      </c>
      <c r="K25" s="77"/>
      <c r="L25" s="135">
        <v>47.47</v>
      </c>
      <c r="M25" s="77">
        <v>0</v>
      </c>
      <c r="N25" s="77"/>
      <c r="O25" s="135">
        <v>44.1</v>
      </c>
      <c r="P25" s="77">
        <v>2</v>
      </c>
      <c r="Q25" s="77"/>
      <c r="R25" s="135">
        <v>57.53</v>
      </c>
      <c r="S25" s="77">
        <v>0</v>
      </c>
      <c r="T25" s="77"/>
      <c r="U25" s="135">
        <v>50.44</v>
      </c>
      <c r="V25" s="77">
        <v>0</v>
      </c>
      <c r="W25" s="77"/>
      <c r="X25" s="135">
        <v>173.13</v>
      </c>
      <c r="Y25" s="84">
        <v>0</v>
      </c>
      <c r="Z25" s="85">
        <v>6</v>
      </c>
      <c r="AA25" s="85"/>
      <c r="AB25" s="200">
        <v>77.977499999999992</v>
      </c>
      <c r="AC25" s="10"/>
      <c r="AD25" s="63">
        <v>15</v>
      </c>
    </row>
    <row r="26" spans="1:30" x14ac:dyDescent="0.25">
      <c r="A26" s="3">
        <v>28</v>
      </c>
      <c r="B26" s="3"/>
      <c r="C26" s="121" t="s">
        <v>123</v>
      </c>
      <c r="D26" s="120">
        <v>2</v>
      </c>
      <c r="E26" s="121" t="s">
        <v>81</v>
      </c>
      <c r="F26" s="75"/>
      <c r="G26" s="82">
        <v>0</v>
      </c>
      <c r="H26" s="77"/>
      <c r="I26" s="135">
        <v>88.5</v>
      </c>
      <c r="J26" s="77">
        <v>0</v>
      </c>
      <c r="K26" s="77"/>
      <c r="L26" s="135">
        <v>59.06</v>
      </c>
      <c r="M26" s="77">
        <v>0</v>
      </c>
      <c r="N26" s="77"/>
      <c r="O26" s="135">
        <v>48.22</v>
      </c>
      <c r="P26" s="77">
        <v>0</v>
      </c>
      <c r="Q26" s="77"/>
      <c r="R26" s="135">
        <v>59.88</v>
      </c>
      <c r="S26" s="77">
        <v>0</v>
      </c>
      <c r="T26" s="77"/>
      <c r="U26" s="135">
        <v>56.49</v>
      </c>
      <c r="V26" s="77">
        <v>0</v>
      </c>
      <c r="W26" s="77"/>
      <c r="X26" s="135">
        <v>136.68</v>
      </c>
      <c r="Y26" s="84">
        <v>0</v>
      </c>
      <c r="Z26" s="85">
        <v>0</v>
      </c>
      <c r="AA26" s="85"/>
      <c r="AB26" s="200">
        <v>78.037499999999994</v>
      </c>
      <c r="AC26" s="64"/>
      <c r="AD26" s="63">
        <v>16</v>
      </c>
    </row>
    <row r="27" spans="1:30" x14ac:dyDescent="0.25">
      <c r="A27" s="3">
        <v>50</v>
      </c>
      <c r="B27" s="3"/>
      <c r="C27" s="122" t="s">
        <v>156</v>
      </c>
      <c r="D27" s="120">
        <v>2</v>
      </c>
      <c r="E27" s="121" t="s">
        <v>81</v>
      </c>
      <c r="F27" s="9"/>
      <c r="G27" s="82">
        <v>0</v>
      </c>
      <c r="H27" s="77"/>
      <c r="I27" s="135">
        <v>85.31</v>
      </c>
      <c r="J27" s="77">
        <v>0</v>
      </c>
      <c r="K27" s="77"/>
      <c r="L27" s="135">
        <v>48.91</v>
      </c>
      <c r="M27" s="77">
        <v>0</v>
      </c>
      <c r="N27" s="77"/>
      <c r="O27" s="135">
        <v>43.46</v>
      </c>
      <c r="P27" s="77">
        <v>0</v>
      </c>
      <c r="Q27" s="77"/>
      <c r="R27" s="135">
        <v>60.72</v>
      </c>
      <c r="S27" s="77">
        <v>0</v>
      </c>
      <c r="T27" s="77"/>
      <c r="U27" s="135">
        <v>55.35</v>
      </c>
      <c r="V27" s="77">
        <v>0</v>
      </c>
      <c r="W27" s="77"/>
      <c r="X27" s="135">
        <v>158.15</v>
      </c>
      <c r="Y27" s="84">
        <v>0</v>
      </c>
      <c r="Z27" s="85">
        <v>6</v>
      </c>
      <c r="AA27" s="85"/>
      <c r="AB27" s="200">
        <v>79.4375</v>
      </c>
      <c r="AC27" s="10"/>
      <c r="AD27" s="63">
        <v>17</v>
      </c>
    </row>
    <row r="28" spans="1:30" x14ac:dyDescent="0.25">
      <c r="A28" s="3">
        <v>1</v>
      </c>
      <c r="B28" s="107"/>
      <c r="C28" s="121" t="s">
        <v>75</v>
      </c>
      <c r="D28" s="120">
        <v>2</v>
      </c>
      <c r="E28" s="121" t="s">
        <v>81</v>
      </c>
      <c r="F28" s="109"/>
      <c r="G28" s="82">
        <v>0</v>
      </c>
      <c r="H28" s="77"/>
      <c r="I28" s="135">
        <v>88.93</v>
      </c>
      <c r="J28" s="77">
        <v>0</v>
      </c>
      <c r="K28" s="77"/>
      <c r="L28" s="135">
        <v>52.22</v>
      </c>
      <c r="M28" s="77">
        <v>0</v>
      </c>
      <c r="N28" s="77"/>
      <c r="O28" s="135">
        <v>46.5</v>
      </c>
      <c r="P28" s="77">
        <v>0</v>
      </c>
      <c r="Q28" s="77"/>
      <c r="R28" s="135">
        <v>63.63</v>
      </c>
      <c r="S28" s="77">
        <v>0</v>
      </c>
      <c r="T28" s="77"/>
      <c r="U28" s="135">
        <v>52.22</v>
      </c>
      <c r="V28" s="77">
        <v>0</v>
      </c>
      <c r="W28" s="77"/>
      <c r="X28" s="135">
        <v>161.86000000000001</v>
      </c>
      <c r="Y28" s="84">
        <v>0</v>
      </c>
      <c r="Z28" s="85">
        <v>6</v>
      </c>
      <c r="AA28" s="85"/>
      <c r="AB28" s="200">
        <v>81.875</v>
      </c>
      <c r="AC28" s="10"/>
      <c r="AD28" s="63">
        <v>18</v>
      </c>
    </row>
    <row r="29" spans="1:30" x14ac:dyDescent="0.25">
      <c r="A29" s="3">
        <v>65</v>
      </c>
      <c r="B29" s="107"/>
      <c r="C29" s="121" t="s">
        <v>176</v>
      </c>
      <c r="D29" s="120">
        <v>2</v>
      </c>
      <c r="E29" s="121" t="s">
        <v>81</v>
      </c>
      <c r="F29" s="109"/>
      <c r="G29" s="82">
        <v>0</v>
      </c>
      <c r="H29" s="77"/>
      <c r="I29" s="135">
        <v>107.06</v>
      </c>
      <c r="J29" s="77">
        <v>5</v>
      </c>
      <c r="K29" s="77"/>
      <c r="L29" s="135">
        <v>42.06</v>
      </c>
      <c r="M29" s="77">
        <v>0</v>
      </c>
      <c r="N29" s="77"/>
      <c r="O29" s="135">
        <v>44.07</v>
      </c>
      <c r="P29" s="77">
        <v>0</v>
      </c>
      <c r="Q29" s="77"/>
      <c r="R29" s="135">
        <v>58.63</v>
      </c>
      <c r="S29" s="77">
        <v>0</v>
      </c>
      <c r="T29" s="77"/>
      <c r="U29" s="135">
        <v>49.02</v>
      </c>
      <c r="V29" s="77">
        <v>0</v>
      </c>
      <c r="W29" s="77"/>
      <c r="X29" s="135">
        <v>139.18</v>
      </c>
      <c r="Y29" s="84">
        <v>0</v>
      </c>
      <c r="Z29" s="85">
        <v>3</v>
      </c>
      <c r="AA29" s="85"/>
      <c r="AB29" s="200">
        <v>83.21</v>
      </c>
      <c r="AC29" s="10"/>
      <c r="AD29" s="63">
        <v>19</v>
      </c>
    </row>
    <row r="30" spans="1:30" x14ac:dyDescent="0.25">
      <c r="A30" s="3">
        <v>55</v>
      </c>
      <c r="B30" s="3"/>
      <c r="C30" s="121" t="s">
        <v>162</v>
      </c>
      <c r="D30" s="120">
        <v>2</v>
      </c>
      <c r="E30" s="121" t="s">
        <v>81</v>
      </c>
      <c r="F30" s="9"/>
      <c r="G30" s="82">
        <v>0</v>
      </c>
      <c r="H30" s="77"/>
      <c r="I30" s="135">
        <v>94.5</v>
      </c>
      <c r="J30" s="77">
        <v>20</v>
      </c>
      <c r="K30" s="77"/>
      <c r="L30" s="135">
        <v>38.69</v>
      </c>
      <c r="M30" s="77">
        <v>0</v>
      </c>
      <c r="N30" s="77"/>
      <c r="O30" s="135">
        <v>36.090000000000003</v>
      </c>
      <c r="P30" s="77">
        <v>0</v>
      </c>
      <c r="Q30" s="77"/>
      <c r="R30" s="135">
        <v>56.1</v>
      </c>
      <c r="S30" s="77">
        <v>0</v>
      </c>
      <c r="T30" s="77"/>
      <c r="U30" s="135">
        <v>40.72</v>
      </c>
      <c r="V30" s="77">
        <v>0</v>
      </c>
      <c r="W30" s="77"/>
      <c r="X30" s="135">
        <v>179.54</v>
      </c>
      <c r="Y30" s="84">
        <v>0</v>
      </c>
      <c r="Z30" s="85">
        <v>0</v>
      </c>
      <c r="AA30" s="85"/>
      <c r="AB30" s="200">
        <v>86.525000000000006</v>
      </c>
      <c r="AC30" s="10"/>
      <c r="AD30" s="63">
        <v>20</v>
      </c>
    </row>
    <row r="31" spans="1:30" x14ac:dyDescent="0.25">
      <c r="A31" s="3">
        <v>36</v>
      </c>
      <c r="B31" s="3"/>
      <c r="C31" s="121" t="s">
        <v>137</v>
      </c>
      <c r="D31" s="120">
        <v>2</v>
      </c>
      <c r="E31" s="121" t="s">
        <v>81</v>
      </c>
      <c r="F31" s="9"/>
      <c r="G31" s="82">
        <v>0</v>
      </c>
      <c r="H31" s="77"/>
      <c r="I31" s="135">
        <v>101.18</v>
      </c>
      <c r="J31" s="77">
        <v>0</v>
      </c>
      <c r="K31" s="77"/>
      <c r="L31" s="135">
        <v>44.88</v>
      </c>
      <c r="M31" s="77">
        <v>0</v>
      </c>
      <c r="N31" s="77"/>
      <c r="O31" s="135">
        <v>58.94</v>
      </c>
      <c r="P31" s="77">
        <v>0</v>
      </c>
      <c r="Q31" s="77"/>
      <c r="R31" s="135">
        <v>55.72</v>
      </c>
      <c r="S31" s="77">
        <v>0</v>
      </c>
      <c r="T31" s="77"/>
      <c r="U31" s="135">
        <v>47.55</v>
      </c>
      <c r="V31" s="77">
        <v>0</v>
      </c>
      <c r="W31" s="77"/>
      <c r="X31" s="135">
        <v>132.9</v>
      </c>
      <c r="Y31" s="84">
        <v>0</v>
      </c>
      <c r="Z31" s="85">
        <v>10</v>
      </c>
      <c r="AA31" s="85"/>
      <c r="AB31" s="200">
        <v>87.06750000000001</v>
      </c>
      <c r="AC31" s="10"/>
      <c r="AD31" s="63">
        <v>21</v>
      </c>
    </row>
    <row r="32" spans="1:30" x14ac:dyDescent="0.25">
      <c r="A32" s="3">
        <v>17</v>
      </c>
      <c r="B32" s="3"/>
      <c r="C32" s="121" t="s">
        <v>104</v>
      </c>
      <c r="D32" s="125">
        <v>2</v>
      </c>
      <c r="E32" s="121" t="s">
        <v>81</v>
      </c>
      <c r="F32" s="75"/>
      <c r="G32" s="82">
        <v>0</v>
      </c>
      <c r="H32" s="77"/>
      <c r="I32" s="135">
        <v>89.53</v>
      </c>
      <c r="J32" s="77">
        <v>0</v>
      </c>
      <c r="K32" s="77"/>
      <c r="L32" s="135">
        <v>53.25</v>
      </c>
      <c r="M32" s="77">
        <v>0</v>
      </c>
      <c r="N32" s="77"/>
      <c r="O32" s="135">
        <v>53</v>
      </c>
      <c r="P32" s="77">
        <v>0</v>
      </c>
      <c r="Q32" s="77"/>
      <c r="R32" s="135">
        <v>62.63</v>
      </c>
      <c r="S32" s="77">
        <v>0</v>
      </c>
      <c r="T32" s="77"/>
      <c r="U32" s="135">
        <v>66.84</v>
      </c>
      <c r="V32" s="77">
        <v>0</v>
      </c>
      <c r="W32" s="77"/>
      <c r="X32" s="135">
        <v>191.57</v>
      </c>
      <c r="Y32" s="84">
        <v>0</v>
      </c>
      <c r="Z32" s="85">
        <v>6</v>
      </c>
      <c r="AA32" s="85"/>
      <c r="AB32" s="200">
        <v>87.3125</v>
      </c>
      <c r="AC32" s="64"/>
      <c r="AD32" s="63">
        <v>22</v>
      </c>
    </row>
    <row r="33" spans="1:30" x14ac:dyDescent="0.25">
      <c r="A33" s="3">
        <v>67</v>
      </c>
      <c r="B33" s="3"/>
      <c r="C33" s="121" t="s">
        <v>177</v>
      </c>
      <c r="D33" s="125">
        <v>2</v>
      </c>
      <c r="E33" s="121" t="s">
        <v>81</v>
      </c>
      <c r="F33" s="9"/>
      <c r="G33" s="82">
        <v>0</v>
      </c>
      <c r="H33" s="77"/>
      <c r="I33" s="135">
        <v>109.22</v>
      </c>
      <c r="J33" s="77">
        <v>0</v>
      </c>
      <c r="K33" s="77"/>
      <c r="L33" s="135">
        <v>54.19</v>
      </c>
      <c r="M33" s="77">
        <v>0</v>
      </c>
      <c r="N33" s="77"/>
      <c r="O33" s="135">
        <v>50.91</v>
      </c>
      <c r="P33" s="77">
        <v>0</v>
      </c>
      <c r="Q33" s="77"/>
      <c r="R33" s="135">
        <v>72.16</v>
      </c>
      <c r="S33" s="77">
        <v>0</v>
      </c>
      <c r="T33" s="77"/>
      <c r="U33" s="135">
        <v>60.07</v>
      </c>
      <c r="V33" s="77">
        <v>0</v>
      </c>
      <c r="W33" s="77"/>
      <c r="X33" s="135">
        <v>189.68</v>
      </c>
      <c r="Y33" s="84">
        <v>0</v>
      </c>
      <c r="Z33" s="85">
        <v>3</v>
      </c>
      <c r="AA33" s="85"/>
      <c r="AB33" s="200">
        <v>89.637500000000003</v>
      </c>
      <c r="AC33" s="10"/>
      <c r="AD33" s="63">
        <v>23</v>
      </c>
    </row>
  </sheetData>
  <mergeCells count="1">
    <mergeCell ref="D4:E4"/>
  </mergeCells>
  <printOptions gridLines="1"/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"/>
  <sheetViews>
    <sheetView tabSelected="1" workbookViewId="0">
      <selection activeCell="AA29" sqref="AA29"/>
    </sheetView>
  </sheetViews>
  <sheetFormatPr defaultRowHeight="15.75" x14ac:dyDescent="0.25"/>
  <cols>
    <col min="1" max="1" width="5.125" customWidth="1"/>
    <col min="2" max="2" width="5.375" hidden="1" customWidth="1"/>
    <col min="3" max="3" width="21.25" customWidth="1"/>
    <col min="4" max="4" width="6.25" customWidth="1"/>
    <col min="5" max="5" width="6.5" customWidth="1"/>
    <col min="6" max="15" width="9.375" hidden="1" customWidth="1"/>
    <col min="16" max="16" width="7.625" customWidth="1"/>
    <col min="17" max="17" width="7.625" hidden="1" customWidth="1"/>
    <col min="18" max="18" width="7.625" customWidth="1"/>
    <col min="19" max="19" width="6.375" customWidth="1"/>
    <col min="20" max="20" width="7.625" hidden="1" customWidth="1"/>
    <col min="21" max="21" width="7.625" customWidth="1"/>
    <col min="22" max="22" width="6.375" customWidth="1"/>
    <col min="23" max="23" width="7.625" hidden="1" customWidth="1"/>
    <col min="24" max="24" width="7.625" customWidth="1"/>
    <col min="25" max="25" width="6.25" customWidth="1"/>
    <col min="26" max="26" width="7.625" hidden="1" customWidth="1"/>
    <col min="27" max="27" width="7.625" customWidth="1"/>
    <col min="28" max="28" width="6.625" customWidth="1"/>
    <col min="29" max="29" width="7.625" hidden="1" customWidth="1"/>
    <col min="30" max="30" width="7.625" customWidth="1"/>
    <col min="31" max="31" width="6.25" customWidth="1"/>
    <col min="32" max="32" width="7.625" hidden="1" customWidth="1"/>
    <col min="33" max="33" width="8.875" customWidth="1"/>
    <col min="34" max="35" width="7.625" hidden="1" customWidth="1"/>
    <col min="36" max="36" width="7.625" customWidth="1"/>
    <col min="37" max="37" width="6" customWidth="1"/>
    <col min="38" max="38" width="7.625" hidden="1" customWidth="1"/>
    <col min="39" max="39" width="9" style="201" customWidth="1"/>
    <col min="40" max="40" width="7.625" hidden="1" customWidth="1"/>
    <col min="41" max="41" width="5.625" customWidth="1"/>
  </cols>
  <sheetData>
    <row r="1" spans="1:41" ht="18.75" x14ac:dyDescent="0.3">
      <c r="A1" s="1" t="s">
        <v>74</v>
      </c>
      <c r="B1" s="2"/>
      <c r="C1" s="3"/>
      <c r="D1" s="3"/>
      <c r="E1" s="63"/>
      <c r="F1" s="3"/>
      <c r="G1" s="76"/>
      <c r="H1" s="5"/>
      <c r="I1" s="58"/>
      <c r="J1" s="5"/>
      <c r="K1" s="76"/>
      <c r="L1" s="76"/>
      <c r="M1" s="76"/>
      <c r="N1" s="5"/>
      <c r="O1" s="6"/>
      <c r="P1" s="6"/>
      <c r="Q1" s="3"/>
      <c r="R1" s="128"/>
      <c r="S1" s="3"/>
      <c r="T1" s="3"/>
      <c r="U1" s="128"/>
      <c r="V1" s="3"/>
      <c r="W1" s="3"/>
      <c r="X1" s="128"/>
      <c r="Y1" s="3"/>
      <c r="Z1" s="3"/>
      <c r="AA1" s="128"/>
      <c r="AB1" s="3"/>
      <c r="AC1" s="3"/>
      <c r="AD1" s="128"/>
      <c r="AE1" s="3"/>
      <c r="AF1" s="3"/>
      <c r="AG1" s="128"/>
      <c r="AH1" s="8"/>
      <c r="AI1" s="8"/>
      <c r="AJ1" s="9"/>
      <c r="AK1" s="3"/>
      <c r="AL1" s="3"/>
      <c r="AM1" s="194"/>
      <c r="AN1" s="10"/>
      <c r="AO1" s="11"/>
    </row>
    <row r="2" spans="1:41" x14ac:dyDescent="0.25">
      <c r="A2" s="3"/>
      <c r="B2" s="3"/>
      <c r="C2" s="3"/>
      <c r="D2" s="3"/>
      <c r="E2" s="63"/>
      <c r="F2" s="3"/>
      <c r="G2" s="76"/>
      <c r="H2" s="5"/>
      <c r="I2" s="58"/>
      <c r="J2" s="5"/>
      <c r="K2" s="76"/>
      <c r="L2" s="76"/>
      <c r="M2" s="76"/>
      <c r="N2" s="5"/>
      <c r="O2" s="6"/>
      <c r="P2" s="6"/>
      <c r="Q2" s="3"/>
      <c r="R2" s="128"/>
      <c r="S2" s="3"/>
      <c r="T2" s="3"/>
      <c r="U2" s="128"/>
      <c r="V2" s="3"/>
      <c r="W2" s="3"/>
      <c r="X2" s="128"/>
      <c r="Y2" s="3"/>
      <c r="Z2" s="3"/>
      <c r="AA2" s="128"/>
      <c r="AB2" s="3"/>
      <c r="AC2" s="3"/>
      <c r="AD2" s="128"/>
      <c r="AE2" s="3"/>
      <c r="AF2" s="3"/>
      <c r="AG2" s="128"/>
      <c r="AH2" s="8"/>
      <c r="AI2" s="8"/>
      <c r="AJ2" s="9"/>
      <c r="AK2" s="3"/>
      <c r="AL2" s="3"/>
      <c r="AM2" s="194"/>
      <c r="AN2" s="10"/>
      <c r="AO2" s="11"/>
    </row>
    <row r="3" spans="1:41" x14ac:dyDescent="0.25">
      <c r="A3" s="3"/>
      <c r="B3" s="3"/>
      <c r="C3" s="3"/>
      <c r="D3" s="3"/>
      <c r="E3" s="63"/>
      <c r="F3" s="3"/>
      <c r="G3" s="76"/>
      <c r="H3" s="5"/>
      <c r="I3" s="58"/>
      <c r="J3" s="5"/>
      <c r="K3" s="76"/>
      <c r="L3" s="76"/>
      <c r="M3" s="76"/>
      <c r="N3" s="5"/>
      <c r="O3" s="6"/>
      <c r="P3" s="6"/>
      <c r="Q3" s="3"/>
      <c r="R3" s="128"/>
      <c r="S3" s="3"/>
      <c r="T3" s="3"/>
      <c r="U3" s="128"/>
      <c r="V3" s="3"/>
      <c r="W3" s="3"/>
      <c r="X3" s="128"/>
      <c r="Y3" s="3"/>
      <c r="Z3" s="3"/>
      <c r="AA3" s="128"/>
      <c r="AB3" s="3"/>
      <c r="AC3" s="3"/>
      <c r="AD3" s="128"/>
      <c r="AE3" s="3"/>
      <c r="AF3" s="3"/>
      <c r="AG3" s="128"/>
      <c r="AH3" s="8"/>
      <c r="AI3" s="8"/>
      <c r="AJ3" s="9"/>
      <c r="AK3" s="3"/>
      <c r="AL3" s="3"/>
      <c r="AM3" s="194"/>
      <c r="AN3" s="10"/>
      <c r="AO3" s="11"/>
    </row>
    <row r="4" spans="1:41" x14ac:dyDescent="0.25">
      <c r="A4" s="13" t="s">
        <v>0</v>
      </c>
      <c r="B4" s="13"/>
      <c r="C4" s="12" t="s">
        <v>1</v>
      </c>
      <c r="D4" s="127" t="s">
        <v>80</v>
      </c>
      <c r="E4" s="127"/>
      <c r="F4" s="126"/>
      <c r="G4" s="15"/>
      <c r="H4" s="17" t="s">
        <v>3</v>
      </c>
      <c r="I4" s="17"/>
      <c r="J4" s="18"/>
      <c r="K4" s="19" t="s">
        <v>4</v>
      </c>
      <c r="L4" s="19" t="s">
        <v>5</v>
      </c>
      <c r="M4" s="19" t="s">
        <v>6</v>
      </c>
      <c r="N4" s="16"/>
      <c r="O4" s="184" t="s">
        <v>201</v>
      </c>
      <c r="P4" s="185"/>
      <c r="Q4" s="12" t="s">
        <v>201</v>
      </c>
      <c r="R4" s="153" t="s">
        <v>8</v>
      </c>
      <c r="S4" s="152"/>
      <c r="T4" s="24"/>
      <c r="U4" s="153" t="s">
        <v>9</v>
      </c>
      <c r="V4" s="152"/>
      <c r="W4" s="13"/>
      <c r="X4" s="153" t="s">
        <v>10</v>
      </c>
      <c r="Y4" s="152"/>
      <c r="Z4" s="13"/>
      <c r="AA4" s="153" t="s">
        <v>11</v>
      </c>
      <c r="AB4" s="152"/>
      <c r="AC4" s="13"/>
      <c r="AD4" s="153" t="s">
        <v>12</v>
      </c>
      <c r="AE4" s="152"/>
      <c r="AF4" s="13"/>
      <c r="AG4" s="137" t="s">
        <v>13</v>
      </c>
      <c r="AH4" s="27"/>
      <c r="AI4" s="17" t="s">
        <v>13</v>
      </c>
      <c r="AJ4" s="17"/>
      <c r="AK4" s="28"/>
      <c r="AL4" s="13"/>
      <c r="AM4" s="195" t="s">
        <v>14</v>
      </c>
      <c r="AN4" s="30"/>
      <c r="AO4" s="31" t="s">
        <v>15</v>
      </c>
    </row>
    <row r="5" spans="1:41" x14ac:dyDescent="0.25">
      <c r="A5" s="13"/>
      <c r="B5" s="13"/>
      <c r="C5" s="13"/>
      <c r="D5" s="13"/>
      <c r="E5" s="126"/>
      <c r="F5" s="13"/>
      <c r="G5" s="32"/>
      <c r="H5" s="33"/>
      <c r="I5" s="32"/>
      <c r="J5" s="33"/>
      <c r="K5" s="32" t="s">
        <v>16</v>
      </c>
      <c r="L5" s="32" t="s">
        <v>17</v>
      </c>
      <c r="M5" s="32" t="s">
        <v>18</v>
      </c>
      <c r="N5" s="34"/>
      <c r="O5" s="35" t="s">
        <v>19</v>
      </c>
      <c r="P5" s="36" t="s">
        <v>20</v>
      </c>
      <c r="Q5" s="13"/>
      <c r="R5" s="130" t="s">
        <v>17</v>
      </c>
      <c r="S5" s="38" t="s">
        <v>21</v>
      </c>
      <c r="T5" s="24"/>
      <c r="U5" s="130" t="s">
        <v>17</v>
      </c>
      <c r="V5" s="38" t="s">
        <v>21</v>
      </c>
      <c r="W5" s="13"/>
      <c r="X5" s="130" t="s">
        <v>17</v>
      </c>
      <c r="Y5" s="38" t="s">
        <v>21</v>
      </c>
      <c r="Z5" s="13"/>
      <c r="AA5" s="130" t="s">
        <v>17</v>
      </c>
      <c r="AB5" s="38" t="s">
        <v>21</v>
      </c>
      <c r="AC5" s="13"/>
      <c r="AD5" s="130" t="s">
        <v>17</v>
      </c>
      <c r="AE5" s="38" t="s">
        <v>21</v>
      </c>
      <c r="AF5" s="13"/>
      <c r="AG5" s="138" t="s">
        <v>22</v>
      </c>
      <c r="AH5" s="40" t="s">
        <v>23</v>
      </c>
      <c r="AI5" s="40" t="s">
        <v>24</v>
      </c>
      <c r="AJ5" s="41" t="s">
        <v>25</v>
      </c>
      <c r="AK5" s="38" t="s">
        <v>26</v>
      </c>
      <c r="AL5" s="13"/>
      <c r="AM5" s="196" t="s">
        <v>26</v>
      </c>
      <c r="AN5" s="30"/>
      <c r="AO5" s="43" t="s">
        <v>27</v>
      </c>
    </row>
    <row r="6" spans="1:41" x14ac:dyDescent="0.25">
      <c r="A6" s="13"/>
      <c r="B6" s="13"/>
      <c r="C6" s="13"/>
      <c r="D6" s="13"/>
      <c r="E6" s="126"/>
      <c r="F6" s="13"/>
      <c r="G6" s="41" t="s">
        <v>28</v>
      </c>
      <c r="H6" s="33"/>
      <c r="I6" s="41" t="s">
        <v>29</v>
      </c>
      <c r="J6" s="33"/>
      <c r="K6" s="32"/>
      <c r="L6" s="32"/>
      <c r="M6" s="32"/>
      <c r="N6" s="34"/>
      <c r="O6" s="35"/>
      <c r="P6" s="44" t="s">
        <v>26</v>
      </c>
      <c r="Q6" s="13"/>
      <c r="R6" s="131"/>
      <c r="S6" s="46" t="s">
        <v>30</v>
      </c>
      <c r="T6" s="24"/>
      <c r="U6" s="131"/>
      <c r="V6" s="46" t="s">
        <v>30</v>
      </c>
      <c r="W6" s="13"/>
      <c r="X6" s="131"/>
      <c r="Y6" s="46" t="s">
        <v>30</v>
      </c>
      <c r="Z6" s="13"/>
      <c r="AA6" s="131"/>
      <c r="AB6" s="46" t="s">
        <v>30</v>
      </c>
      <c r="AC6" s="13"/>
      <c r="AD6" s="131"/>
      <c r="AE6" s="46" t="s">
        <v>30</v>
      </c>
      <c r="AF6" s="13"/>
      <c r="AG6" s="139" t="s">
        <v>31</v>
      </c>
      <c r="AH6" s="40" t="s">
        <v>17</v>
      </c>
      <c r="AI6" s="40" t="s">
        <v>18</v>
      </c>
      <c r="AJ6" s="48" t="s">
        <v>26</v>
      </c>
      <c r="AK6" s="49" t="s">
        <v>30</v>
      </c>
      <c r="AL6" s="13"/>
      <c r="AM6" s="196" t="s">
        <v>32</v>
      </c>
      <c r="AN6" s="30"/>
      <c r="AO6" s="43"/>
    </row>
    <row r="7" spans="1:41" x14ac:dyDescent="0.25">
      <c r="A7" s="13"/>
      <c r="B7" s="13"/>
      <c r="C7" s="13"/>
      <c r="D7" s="13"/>
      <c r="E7" s="126"/>
      <c r="F7" s="13"/>
      <c r="G7" s="50" t="s">
        <v>17</v>
      </c>
      <c r="H7" s="33"/>
      <c r="I7" s="50" t="s">
        <v>17</v>
      </c>
      <c r="J7" s="33"/>
      <c r="K7" s="32"/>
      <c r="L7" s="32"/>
      <c r="M7" s="32"/>
      <c r="N7" s="34"/>
      <c r="O7" s="35"/>
      <c r="P7" s="51" t="s">
        <v>32</v>
      </c>
      <c r="Q7" s="13"/>
      <c r="R7" s="132"/>
      <c r="S7" s="53" t="s">
        <v>33</v>
      </c>
      <c r="T7" s="24"/>
      <c r="U7" s="132"/>
      <c r="V7" s="53" t="s">
        <v>33</v>
      </c>
      <c r="W7" s="13"/>
      <c r="X7" s="132"/>
      <c r="Y7" s="53" t="s">
        <v>33</v>
      </c>
      <c r="Z7" s="13"/>
      <c r="AA7" s="132"/>
      <c r="AB7" s="53" t="s">
        <v>33</v>
      </c>
      <c r="AC7" s="13"/>
      <c r="AD7" s="132"/>
      <c r="AE7" s="53" t="s">
        <v>33</v>
      </c>
      <c r="AF7" s="13"/>
      <c r="AG7" s="140" t="s">
        <v>17</v>
      </c>
      <c r="AH7" s="40"/>
      <c r="AI7" s="40"/>
      <c r="AJ7" s="50" t="s">
        <v>32</v>
      </c>
      <c r="AK7" s="55" t="s">
        <v>33</v>
      </c>
      <c r="AL7" s="13"/>
      <c r="AM7" s="197"/>
      <c r="AN7" s="30"/>
      <c r="AO7" s="57"/>
    </row>
    <row r="8" spans="1:41" x14ac:dyDescent="0.25">
      <c r="A8" s="3"/>
      <c r="B8" s="3"/>
      <c r="C8" s="3"/>
      <c r="D8" s="3"/>
      <c r="E8" s="63"/>
      <c r="F8" s="3"/>
      <c r="G8" s="76"/>
      <c r="H8" s="5"/>
      <c r="I8" s="58"/>
      <c r="J8" s="5"/>
      <c r="K8" s="58" t="s">
        <v>34</v>
      </c>
      <c r="L8" s="58"/>
      <c r="M8" s="58"/>
      <c r="N8" s="59"/>
      <c r="O8" s="60"/>
      <c r="P8" s="60"/>
      <c r="Q8" s="3"/>
      <c r="R8" s="133"/>
      <c r="S8" s="62"/>
      <c r="T8" s="62"/>
      <c r="U8" s="133"/>
      <c r="V8" s="62"/>
      <c r="W8" s="3"/>
      <c r="X8" s="133"/>
      <c r="Y8" s="62"/>
      <c r="Z8" s="3"/>
      <c r="AA8" s="133"/>
      <c r="AB8" s="62"/>
      <c r="AC8" s="3"/>
      <c r="AD8" s="133"/>
      <c r="AE8" s="62"/>
      <c r="AF8" s="3"/>
      <c r="AG8" s="128"/>
      <c r="AH8" s="8"/>
      <c r="AI8" s="8"/>
      <c r="AJ8" s="9"/>
      <c r="AK8" s="3"/>
      <c r="AL8" s="3"/>
      <c r="AM8" s="194"/>
      <c r="AN8" s="10"/>
      <c r="AO8" s="11"/>
    </row>
    <row r="9" spans="1:41" ht="18" x14ac:dyDescent="0.25">
      <c r="A9" s="3">
        <v>83</v>
      </c>
      <c r="B9" s="3"/>
      <c r="C9" s="170" t="s">
        <v>200</v>
      </c>
      <c r="D9" s="171">
        <v>3</v>
      </c>
      <c r="E9" s="170" t="s">
        <v>111</v>
      </c>
      <c r="F9" s="178"/>
      <c r="G9" s="191">
        <v>0.60416666666666596</v>
      </c>
      <c r="H9" s="175"/>
      <c r="I9" s="191">
        <v>0.62783564814814818</v>
      </c>
      <c r="J9" s="173"/>
      <c r="K9" s="192">
        <v>2.3668981481482221E-2</v>
      </c>
      <c r="L9" s="191">
        <v>2.4305555555555556E-2</v>
      </c>
      <c r="M9" s="192">
        <v>6.3657407407333513E-4</v>
      </c>
      <c r="N9" s="173"/>
      <c r="O9" s="174">
        <v>-1.2500000000159606</v>
      </c>
      <c r="P9" s="174">
        <v>0</v>
      </c>
      <c r="Q9" s="175"/>
      <c r="R9" s="176">
        <v>75.099999999999994</v>
      </c>
      <c r="S9" s="175">
        <v>0</v>
      </c>
      <c r="T9" s="175"/>
      <c r="U9" s="176">
        <v>40.31</v>
      </c>
      <c r="V9" s="175">
        <v>0</v>
      </c>
      <c r="W9" s="175"/>
      <c r="X9" s="176">
        <v>36.090000000000003</v>
      </c>
      <c r="Y9" s="175">
        <v>2</v>
      </c>
      <c r="Z9" s="175"/>
      <c r="AA9" s="176">
        <v>49.25</v>
      </c>
      <c r="AB9" s="175">
        <v>0</v>
      </c>
      <c r="AC9" s="175"/>
      <c r="AD9" s="176">
        <v>45.13</v>
      </c>
      <c r="AE9" s="175">
        <v>0</v>
      </c>
      <c r="AF9" s="175"/>
      <c r="AG9" s="176">
        <v>186.51</v>
      </c>
      <c r="AH9" s="193">
        <v>210</v>
      </c>
      <c r="AI9" s="193">
        <v>-23.490000000000009</v>
      </c>
      <c r="AJ9" s="177">
        <v>0</v>
      </c>
      <c r="AK9" s="178">
        <v>0</v>
      </c>
      <c r="AL9" s="178"/>
      <c r="AM9" s="199">
        <v>63.47</v>
      </c>
      <c r="AN9" s="182"/>
      <c r="AO9" s="179">
        <v>1</v>
      </c>
    </row>
    <row r="10" spans="1:41" ht="18" x14ac:dyDescent="0.25">
      <c r="A10" s="3">
        <v>75</v>
      </c>
      <c r="B10" s="3"/>
      <c r="C10" s="170" t="s">
        <v>189</v>
      </c>
      <c r="D10" s="180">
        <v>3</v>
      </c>
      <c r="E10" s="170" t="s">
        <v>111</v>
      </c>
      <c r="F10" s="172"/>
      <c r="G10" s="190">
        <v>0.63541666666666297</v>
      </c>
      <c r="H10" s="181"/>
      <c r="I10" s="191">
        <v>0.65949074074074077</v>
      </c>
      <c r="J10" s="181"/>
      <c r="K10" s="192">
        <v>2.40740740740778E-2</v>
      </c>
      <c r="L10" s="191">
        <v>2.4305555555555556E-2</v>
      </c>
      <c r="M10" s="192">
        <v>2.3148148147775563E-4</v>
      </c>
      <c r="N10" s="181"/>
      <c r="O10" s="174">
        <v>-10.00000000008048</v>
      </c>
      <c r="P10" s="174">
        <v>0</v>
      </c>
      <c r="Q10" s="175"/>
      <c r="R10" s="176">
        <v>77.06</v>
      </c>
      <c r="S10" s="175">
        <v>0</v>
      </c>
      <c r="T10" s="175"/>
      <c r="U10" s="176">
        <v>41.71</v>
      </c>
      <c r="V10" s="175">
        <v>0</v>
      </c>
      <c r="W10" s="175"/>
      <c r="X10" s="176">
        <v>37.97</v>
      </c>
      <c r="Y10" s="175">
        <v>0</v>
      </c>
      <c r="Z10" s="175"/>
      <c r="AA10" s="176">
        <v>50.94</v>
      </c>
      <c r="AB10" s="175">
        <v>0</v>
      </c>
      <c r="AC10" s="175"/>
      <c r="AD10" s="176">
        <v>46.26</v>
      </c>
      <c r="AE10" s="175">
        <v>0</v>
      </c>
      <c r="AF10" s="175"/>
      <c r="AG10" s="176">
        <v>180.4</v>
      </c>
      <c r="AH10" s="193">
        <v>210</v>
      </c>
      <c r="AI10" s="193">
        <v>-29.599999999999994</v>
      </c>
      <c r="AJ10" s="177">
        <v>0</v>
      </c>
      <c r="AK10" s="178">
        <v>0</v>
      </c>
      <c r="AL10" s="178"/>
      <c r="AM10" s="199">
        <v>63.484999999999999</v>
      </c>
      <c r="AN10" s="182"/>
      <c r="AO10" s="179">
        <v>2</v>
      </c>
    </row>
    <row r="11" spans="1:41" ht="18" x14ac:dyDescent="0.25">
      <c r="A11" s="3">
        <v>21</v>
      </c>
      <c r="B11" s="107"/>
      <c r="C11" s="170" t="s">
        <v>109</v>
      </c>
      <c r="D11" s="171">
        <v>3</v>
      </c>
      <c r="E11" s="170" t="s">
        <v>111</v>
      </c>
      <c r="F11" s="172"/>
      <c r="G11" s="190">
        <v>0.44791666666666702</v>
      </c>
      <c r="H11" s="175"/>
      <c r="I11" s="191">
        <v>0.47175925925925927</v>
      </c>
      <c r="J11" s="173"/>
      <c r="K11" s="192">
        <v>2.3842592592592249E-2</v>
      </c>
      <c r="L11" s="191">
        <v>2.4305555555555556E-2</v>
      </c>
      <c r="M11" s="192">
        <v>4.6296296296330711E-4</v>
      </c>
      <c r="N11" s="173"/>
      <c r="O11" s="174">
        <v>-4.9999999999925659</v>
      </c>
      <c r="P11" s="174">
        <v>0</v>
      </c>
      <c r="Q11" s="175"/>
      <c r="R11" s="176">
        <v>80.37</v>
      </c>
      <c r="S11" s="175">
        <v>0</v>
      </c>
      <c r="T11" s="175"/>
      <c r="U11" s="176">
        <v>48.25</v>
      </c>
      <c r="V11" s="175">
        <v>0</v>
      </c>
      <c r="W11" s="175"/>
      <c r="X11" s="176">
        <v>42.22</v>
      </c>
      <c r="Y11" s="175">
        <v>0</v>
      </c>
      <c r="Z11" s="175"/>
      <c r="AA11" s="176">
        <v>54.94</v>
      </c>
      <c r="AB11" s="175">
        <v>0</v>
      </c>
      <c r="AC11" s="175"/>
      <c r="AD11" s="176">
        <v>48.16</v>
      </c>
      <c r="AE11" s="175">
        <v>0</v>
      </c>
      <c r="AF11" s="175"/>
      <c r="AG11" s="176">
        <v>164.46</v>
      </c>
      <c r="AH11" s="193">
        <v>210</v>
      </c>
      <c r="AI11" s="193">
        <v>-45.539999999999992</v>
      </c>
      <c r="AJ11" s="177">
        <v>0</v>
      </c>
      <c r="AK11" s="178">
        <v>0</v>
      </c>
      <c r="AL11" s="178"/>
      <c r="AM11" s="199">
        <v>68.484999999999999</v>
      </c>
      <c r="AN11" s="182"/>
      <c r="AO11" s="179">
        <v>3</v>
      </c>
    </row>
    <row r="12" spans="1:41" x14ac:dyDescent="0.25">
      <c r="A12" s="3">
        <v>76</v>
      </c>
      <c r="B12" s="3"/>
      <c r="C12" s="121" t="s">
        <v>190</v>
      </c>
      <c r="D12" s="120">
        <v>3</v>
      </c>
      <c r="E12" s="121" t="s">
        <v>111</v>
      </c>
      <c r="F12" s="9"/>
      <c r="G12" s="66">
        <v>0.63888888888888495</v>
      </c>
      <c r="H12" s="5"/>
      <c r="I12" s="81">
        <v>0.66288194444444437</v>
      </c>
      <c r="J12" s="5"/>
      <c r="K12" s="79">
        <v>2.3993055555559417E-2</v>
      </c>
      <c r="L12" s="81">
        <v>2.4305555555555556E-2</v>
      </c>
      <c r="M12" s="79">
        <v>3.1249999999613878E-4</v>
      </c>
      <c r="N12" s="5"/>
      <c r="O12" s="82">
        <v>-8.2500000000834035</v>
      </c>
      <c r="P12" s="82">
        <v>0</v>
      </c>
      <c r="Q12" s="77"/>
      <c r="R12" s="135">
        <v>85.16</v>
      </c>
      <c r="S12" s="77">
        <v>0</v>
      </c>
      <c r="T12" s="77"/>
      <c r="U12" s="135">
        <v>49.07</v>
      </c>
      <c r="V12" s="77">
        <v>0</v>
      </c>
      <c r="W12" s="77"/>
      <c r="X12" s="135">
        <v>48.47</v>
      </c>
      <c r="Y12" s="77">
        <v>0</v>
      </c>
      <c r="Z12" s="77"/>
      <c r="AA12" s="135">
        <v>61</v>
      </c>
      <c r="AB12" s="77">
        <v>0</v>
      </c>
      <c r="AC12" s="77"/>
      <c r="AD12" s="135">
        <v>48.93</v>
      </c>
      <c r="AE12" s="77">
        <v>0</v>
      </c>
      <c r="AF12" s="77"/>
      <c r="AG12" s="135">
        <v>189.4</v>
      </c>
      <c r="AH12" s="83">
        <v>210</v>
      </c>
      <c r="AI12" s="83">
        <v>-20.599999999999994</v>
      </c>
      <c r="AJ12" s="84">
        <v>0</v>
      </c>
      <c r="AK12" s="85">
        <v>0</v>
      </c>
      <c r="AL12" s="85"/>
      <c r="AM12" s="200">
        <v>73.157499999999999</v>
      </c>
      <c r="AN12" s="10"/>
      <c r="AO12" s="106">
        <v>4</v>
      </c>
    </row>
    <row r="13" spans="1:41" x14ac:dyDescent="0.25">
      <c r="A13" s="3">
        <v>80</v>
      </c>
      <c r="B13" s="3"/>
      <c r="C13" s="121" t="s">
        <v>195</v>
      </c>
      <c r="D13" s="120">
        <v>3</v>
      </c>
      <c r="E13" s="121" t="s">
        <v>111</v>
      </c>
      <c r="F13" s="9"/>
      <c r="G13" s="66">
        <v>0.65277777777777302</v>
      </c>
      <c r="H13" s="5"/>
      <c r="I13" s="81">
        <v>0.67681712962962959</v>
      </c>
      <c r="J13" s="5"/>
      <c r="K13" s="79">
        <v>2.4039351851856572E-2</v>
      </c>
      <c r="L13" s="81">
        <v>2.4305555555555556E-2</v>
      </c>
      <c r="M13" s="79">
        <v>2.6620370369898408E-4</v>
      </c>
      <c r="N13" s="5"/>
      <c r="O13" s="82">
        <v>-9.2500000001019451</v>
      </c>
      <c r="P13" s="82">
        <v>0</v>
      </c>
      <c r="Q13" s="77"/>
      <c r="R13" s="135">
        <v>81.16</v>
      </c>
      <c r="S13" s="77">
        <v>0</v>
      </c>
      <c r="T13" s="77"/>
      <c r="U13" s="135">
        <v>55.38</v>
      </c>
      <c r="V13" s="77">
        <v>0</v>
      </c>
      <c r="W13" s="77"/>
      <c r="X13" s="135">
        <v>44.03</v>
      </c>
      <c r="Y13" s="77">
        <v>0</v>
      </c>
      <c r="Z13" s="77"/>
      <c r="AA13" s="135">
        <v>62.08</v>
      </c>
      <c r="AB13" s="77">
        <v>0</v>
      </c>
      <c r="AC13" s="77"/>
      <c r="AD13" s="135">
        <v>50.48</v>
      </c>
      <c r="AE13" s="77">
        <v>0</v>
      </c>
      <c r="AF13" s="77"/>
      <c r="AG13" s="135">
        <v>201.96</v>
      </c>
      <c r="AH13" s="83">
        <v>210</v>
      </c>
      <c r="AI13" s="83">
        <v>-8.039999999999992</v>
      </c>
      <c r="AJ13" s="84">
        <v>0</v>
      </c>
      <c r="AK13" s="85">
        <v>0</v>
      </c>
      <c r="AL13" s="85"/>
      <c r="AM13" s="200">
        <v>73.282499999999999</v>
      </c>
      <c r="AN13" s="10"/>
      <c r="AO13" s="106">
        <v>5</v>
      </c>
    </row>
    <row r="14" spans="1:41" x14ac:dyDescent="0.25">
      <c r="A14" s="3">
        <v>81</v>
      </c>
      <c r="B14" s="3"/>
      <c r="C14" s="121" t="s">
        <v>197</v>
      </c>
      <c r="D14" s="120">
        <v>3</v>
      </c>
      <c r="E14" s="121" t="s">
        <v>111</v>
      </c>
      <c r="F14" s="9"/>
      <c r="G14" s="66">
        <v>0.656249999999995</v>
      </c>
      <c r="H14" s="5"/>
      <c r="I14" s="81">
        <v>0.68043981481481486</v>
      </c>
      <c r="J14" s="5"/>
      <c r="K14" s="79">
        <v>2.4189814814819854E-2</v>
      </c>
      <c r="L14" s="81">
        <v>2.4305555555555556E-2</v>
      </c>
      <c r="M14" s="79">
        <v>1.1574074073570154E-4</v>
      </c>
      <c r="N14" s="5"/>
      <c r="O14" s="82">
        <v>-12.500000000108846</v>
      </c>
      <c r="P14" s="82">
        <v>0</v>
      </c>
      <c r="Q14" s="77"/>
      <c r="R14" s="135">
        <v>85.15</v>
      </c>
      <c r="S14" s="77">
        <v>0</v>
      </c>
      <c r="T14" s="77"/>
      <c r="U14" s="135">
        <v>47.31</v>
      </c>
      <c r="V14" s="77">
        <v>0</v>
      </c>
      <c r="W14" s="77"/>
      <c r="X14" s="135">
        <v>47.09</v>
      </c>
      <c r="Y14" s="77">
        <v>0</v>
      </c>
      <c r="Z14" s="77"/>
      <c r="AA14" s="135">
        <v>58.78</v>
      </c>
      <c r="AB14" s="77">
        <v>0</v>
      </c>
      <c r="AC14" s="77"/>
      <c r="AD14" s="135">
        <v>49.55</v>
      </c>
      <c r="AE14" s="77">
        <v>0</v>
      </c>
      <c r="AF14" s="77"/>
      <c r="AG14" s="135">
        <v>214.89</v>
      </c>
      <c r="AH14" s="83">
        <v>210</v>
      </c>
      <c r="AI14" s="83">
        <v>4.8899999999999864</v>
      </c>
      <c r="AJ14" s="84">
        <v>2.4449999999999932</v>
      </c>
      <c r="AK14" s="85">
        <v>0</v>
      </c>
      <c r="AL14" s="85"/>
      <c r="AM14" s="200">
        <v>74.414999999999992</v>
      </c>
      <c r="AN14" s="10"/>
      <c r="AO14" s="106">
        <v>6</v>
      </c>
    </row>
    <row r="15" spans="1:41" x14ac:dyDescent="0.25">
      <c r="A15" s="3">
        <v>77</v>
      </c>
      <c r="B15" s="3"/>
      <c r="C15" s="121" t="s">
        <v>191</v>
      </c>
      <c r="D15" s="120">
        <v>3</v>
      </c>
      <c r="E15" s="121" t="s">
        <v>111</v>
      </c>
      <c r="F15" s="9"/>
      <c r="G15" s="66">
        <v>0.64236111111110705</v>
      </c>
      <c r="H15" s="5"/>
      <c r="I15" s="81">
        <v>0.66628472222222224</v>
      </c>
      <c r="J15" s="5"/>
      <c r="K15" s="79">
        <v>2.3923611111115184E-2</v>
      </c>
      <c r="L15" s="81">
        <v>2.4305555555555556E-2</v>
      </c>
      <c r="M15" s="79">
        <v>3.8194444444037204E-4</v>
      </c>
      <c r="N15" s="5"/>
      <c r="O15" s="82">
        <v>-6.7500000000879634</v>
      </c>
      <c r="P15" s="82">
        <v>0</v>
      </c>
      <c r="Q15" s="77"/>
      <c r="R15" s="135">
        <v>97.5</v>
      </c>
      <c r="S15" s="77">
        <v>0</v>
      </c>
      <c r="T15" s="77"/>
      <c r="U15" s="135">
        <v>94.69</v>
      </c>
      <c r="V15" s="77">
        <v>0</v>
      </c>
      <c r="W15" s="77"/>
      <c r="X15" s="135">
        <v>51.69</v>
      </c>
      <c r="Y15" s="77">
        <v>0</v>
      </c>
      <c r="Z15" s="77"/>
      <c r="AA15" s="135">
        <v>62.87</v>
      </c>
      <c r="AB15" s="77">
        <v>0</v>
      </c>
      <c r="AC15" s="77"/>
      <c r="AD15" s="135">
        <v>63.21</v>
      </c>
      <c r="AE15" s="77">
        <v>0</v>
      </c>
      <c r="AF15" s="77"/>
      <c r="AG15" s="135">
        <v>185.16</v>
      </c>
      <c r="AH15" s="83">
        <v>210</v>
      </c>
      <c r="AI15" s="83">
        <v>-24.840000000000003</v>
      </c>
      <c r="AJ15" s="84">
        <v>0</v>
      </c>
      <c r="AK15" s="85">
        <v>3</v>
      </c>
      <c r="AL15" s="85"/>
      <c r="AM15" s="200">
        <v>95.49</v>
      </c>
      <c r="AN15" s="10"/>
      <c r="AO15" s="106">
        <v>7</v>
      </c>
    </row>
    <row r="16" spans="1:41" x14ac:dyDescent="0.25">
      <c r="A16" s="3">
        <v>43</v>
      </c>
      <c r="B16" s="3"/>
      <c r="C16" s="121" t="s">
        <v>145</v>
      </c>
      <c r="D16" s="120">
        <v>3</v>
      </c>
      <c r="E16" s="121" t="s">
        <v>111</v>
      </c>
      <c r="F16" s="9"/>
      <c r="G16" s="66">
        <v>0.52430555555555503</v>
      </c>
      <c r="H16" s="77"/>
      <c r="I16" s="81">
        <v>0.5493055555555556</v>
      </c>
      <c r="J16" s="80"/>
      <c r="K16" s="79">
        <v>2.5000000000000577E-2</v>
      </c>
      <c r="L16" s="81">
        <v>2.4305555555555556E-2</v>
      </c>
      <c r="M16" s="79">
        <v>6.9444444444502137E-4</v>
      </c>
      <c r="N16" s="80"/>
      <c r="O16" s="82">
        <v>1.2462919585232157E-11</v>
      </c>
      <c r="P16" s="82">
        <v>1.2462919585232157E-11</v>
      </c>
      <c r="Q16" s="77"/>
      <c r="R16" s="135">
        <v>89.09</v>
      </c>
      <c r="S16" s="77">
        <v>4</v>
      </c>
      <c r="T16" s="77"/>
      <c r="U16" s="135">
        <v>106.65</v>
      </c>
      <c r="V16" s="77">
        <v>0</v>
      </c>
      <c r="W16" s="77"/>
      <c r="X16" s="135">
        <v>55.28</v>
      </c>
      <c r="Y16" s="77">
        <v>0</v>
      </c>
      <c r="Z16" s="77"/>
      <c r="AA16" s="135">
        <v>91.31</v>
      </c>
      <c r="AB16" s="77">
        <v>2</v>
      </c>
      <c r="AC16" s="77"/>
      <c r="AD16" s="135">
        <v>69.510000000000005</v>
      </c>
      <c r="AE16" s="77">
        <v>0</v>
      </c>
      <c r="AF16" s="77"/>
      <c r="AG16" s="135">
        <v>182.59</v>
      </c>
      <c r="AH16" s="83">
        <v>210</v>
      </c>
      <c r="AI16" s="83">
        <v>-27.409999999999997</v>
      </c>
      <c r="AJ16" s="84">
        <v>0</v>
      </c>
      <c r="AK16" s="85">
        <v>3</v>
      </c>
      <c r="AL16" s="85"/>
      <c r="AM16" s="200">
        <v>111.96000000001247</v>
      </c>
      <c r="AN16" s="10"/>
      <c r="AO16" s="106">
        <v>8</v>
      </c>
    </row>
    <row r="17" spans="1:41" x14ac:dyDescent="0.25">
      <c r="A17" s="3">
        <v>74</v>
      </c>
      <c r="B17" s="3"/>
      <c r="C17" s="121" t="s">
        <v>187</v>
      </c>
      <c r="D17" s="120">
        <v>3</v>
      </c>
      <c r="E17" s="121" t="s">
        <v>111</v>
      </c>
      <c r="F17" s="9"/>
      <c r="G17" s="66">
        <v>0.63194444444444098</v>
      </c>
      <c r="H17" s="5"/>
      <c r="I17" s="81">
        <v>0.65798611111111105</v>
      </c>
      <c r="J17" s="5"/>
      <c r="K17" s="79">
        <v>2.6041666666670071E-2</v>
      </c>
      <c r="L17" s="81">
        <v>2.4305555555555556E-2</v>
      </c>
      <c r="M17" s="79">
        <v>1.7361111111145154E-3</v>
      </c>
      <c r="N17" s="5"/>
      <c r="O17" s="82">
        <v>22.500000000073534</v>
      </c>
      <c r="P17" s="82">
        <v>22.500000000073534</v>
      </c>
      <c r="Q17" s="77"/>
      <c r="R17" s="135">
        <v>102.5</v>
      </c>
      <c r="S17" s="77">
        <v>502</v>
      </c>
      <c r="T17" s="77"/>
      <c r="U17" s="135">
        <v>51.22</v>
      </c>
      <c r="V17" s="77">
        <v>0</v>
      </c>
      <c r="W17" s="77"/>
      <c r="X17" s="135">
        <v>59.44</v>
      </c>
      <c r="Y17" s="77">
        <v>0</v>
      </c>
      <c r="Z17" s="77"/>
      <c r="AA17" s="135">
        <v>65.569999999999993</v>
      </c>
      <c r="AB17" s="77">
        <v>2</v>
      </c>
      <c r="AC17" s="77"/>
      <c r="AD17" s="135">
        <v>64.64</v>
      </c>
      <c r="AE17" s="77">
        <v>0</v>
      </c>
      <c r="AF17" s="77"/>
      <c r="AG17" s="135">
        <v>163.1</v>
      </c>
      <c r="AH17" s="83">
        <v>210</v>
      </c>
      <c r="AI17" s="83">
        <v>-46.900000000000006</v>
      </c>
      <c r="AJ17" s="84">
        <v>0</v>
      </c>
      <c r="AK17" s="85">
        <v>15</v>
      </c>
      <c r="AL17" s="85"/>
      <c r="AM17" s="200">
        <v>627.34250000007353</v>
      </c>
      <c r="AN17" s="10"/>
      <c r="AO17" s="106">
        <v>9</v>
      </c>
    </row>
    <row r="18" spans="1:41" x14ac:dyDescent="0.25">
      <c r="A18" s="77"/>
      <c r="B18" s="77"/>
      <c r="C18" s="121"/>
      <c r="D18" s="120"/>
      <c r="E18" s="121"/>
      <c r="F18" s="85"/>
      <c r="G18" s="81"/>
      <c r="H18" s="88"/>
      <c r="I18" s="81"/>
      <c r="J18" s="88"/>
      <c r="K18" s="79"/>
      <c r="L18" s="81"/>
      <c r="M18" s="79"/>
      <c r="N18" s="88"/>
      <c r="O18" s="82"/>
      <c r="P18" s="82"/>
      <c r="Q18" s="77"/>
      <c r="R18" s="135"/>
      <c r="S18" s="77"/>
      <c r="T18" s="77"/>
      <c r="U18" s="135"/>
      <c r="V18" s="77"/>
      <c r="W18" s="77"/>
      <c r="X18" s="135"/>
      <c r="Y18" s="77"/>
      <c r="Z18" s="77"/>
      <c r="AA18" s="135"/>
      <c r="AB18" s="77"/>
      <c r="AC18" s="77"/>
      <c r="AD18" s="135"/>
      <c r="AE18" s="77"/>
      <c r="AF18" s="77"/>
      <c r="AG18" s="135"/>
      <c r="AH18" s="83"/>
      <c r="AI18" s="83"/>
      <c r="AJ18" s="84"/>
      <c r="AK18" s="85"/>
      <c r="AL18" s="85"/>
      <c r="AM18" s="200"/>
      <c r="AN18" s="91"/>
      <c r="AO18" s="92"/>
    </row>
    <row r="19" spans="1:41" x14ac:dyDescent="0.25">
      <c r="A19" s="3"/>
      <c r="B19" s="3"/>
      <c r="C19" s="9"/>
      <c r="D19" s="9"/>
      <c r="E19" s="73"/>
      <c r="F19" s="9"/>
      <c r="G19" s="66"/>
      <c r="H19" s="5"/>
      <c r="I19" s="58"/>
      <c r="J19" s="5"/>
      <c r="K19" s="65"/>
      <c r="L19" s="66"/>
      <c r="M19" s="65"/>
      <c r="N19" s="5"/>
      <c r="O19" s="68"/>
      <c r="P19" s="82"/>
      <c r="Q19" s="3"/>
      <c r="R19" s="128"/>
      <c r="S19" s="3"/>
      <c r="T19" s="3"/>
      <c r="U19" s="128"/>
      <c r="V19" s="3"/>
      <c r="W19" s="3"/>
      <c r="X19" s="128"/>
      <c r="Y19" s="3"/>
      <c r="Z19" s="3"/>
      <c r="AA19" s="128"/>
      <c r="AB19" s="3"/>
      <c r="AC19" s="3"/>
      <c r="AD19" s="128"/>
      <c r="AE19" s="3"/>
      <c r="AF19" s="3"/>
      <c r="AG19" s="128"/>
      <c r="AH19" s="8"/>
      <c r="AI19" s="8"/>
      <c r="AJ19" s="71"/>
      <c r="AK19" s="3"/>
      <c r="AL19" s="3"/>
      <c r="AM19" s="200"/>
      <c r="AN19" s="10"/>
      <c r="AO19" s="11"/>
    </row>
  </sheetData>
  <mergeCells count="7">
    <mergeCell ref="AD4:AE4"/>
    <mergeCell ref="D4:E4"/>
    <mergeCell ref="O4:P4"/>
    <mergeCell ref="R4:S4"/>
    <mergeCell ref="U4:V4"/>
    <mergeCell ref="X4:Y4"/>
    <mergeCell ref="AA4:AB4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98"/>
  <sheetViews>
    <sheetView zoomScaleNormal="100" workbookViewId="0">
      <pane xSplit="4" ySplit="10" topLeftCell="E11" activePane="bottomRight" state="frozen"/>
      <selection pane="topRight" activeCell="F1" sqref="F1"/>
      <selection pane="bottomLeft" activeCell="A12" sqref="A12"/>
      <selection pane="bottomRight" sqref="A1:AS78"/>
    </sheetView>
  </sheetViews>
  <sheetFormatPr defaultRowHeight="12.75" x14ac:dyDescent="0.2"/>
  <cols>
    <col min="1" max="1" width="3" style="3" customWidth="1"/>
    <col min="2" max="2" width="1.125" style="3" customWidth="1"/>
    <col min="3" max="3" width="26.5" style="3" bestFit="1" customWidth="1"/>
    <col min="4" max="4" width="22.75" style="3" hidden="1" customWidth="1"/>
    <col min="5" max="5" width="3.25" style="3" customWidth="1"/>
    <col min="6" max="6" width="4.125" style="63" customWidth="1"/>
    <col min="7" max="7" width="1.125" style="3" customWidth="1"/>
    <col min="8" max="8" width="7.625" style="76" hidden="1" customWidth="1"/>
    <col min="9" max="9" width="1.125" style="5" hidden="1" customWidth="1"/>
    <col min="10" max="10" width="7.625" style="58" hidden="1" customWidth="1"/>
    <col min="11" max="11" width="1.125" style="5" hidden="1" customWidth="1"/>
    <col min="12" max="14" width="7.875" style="76" hidden="1" customWidth="1"/>
    <col min="15" max="15" width="1.125" style="5" hidden="1" customWidth="1"/>
    <col min="16" max="16" width="7.25" style="6" hidden="1" customWidth="1"/>
    <col min="17" max="17" width="6.625" style="6" bestFit="1" customWidth="1"/>
    <col min="18" max="18" width="1.125" style="3" customWidth="1"/>
    <col min="19" max="19" width="5.75" style="128" bestFit="1" customWidth="1"/>
    <col min="20" max="20" width="4.875" style="3" customWidth="1"/>
    <col min="21" max="21" width="1.125" style="3" customWidth="1"/>
    <col min="22" max="22" width="5.75" style="128" bestFit="1" customWidth="1"/>
    <col min="23" max="23" width="4.875" style="3" customWidth="1"/>
    <col min="24" max="24" width="1.125" style="3" customWidth="1"/>
    <col min="25" max="25" width="4.875" style="128" customWidth="1"/>
    <col min="26" max="26" width="4.625" style="3" customWidth="1"/>
    <col min="27" max="27" width="1.125" style="3" customWidth="1"/>
    <col min="28" max="28" width="4.875" style="128" customWidth="1"/>
    <col min="29" max="29" width="4.875" style="3" customWidth="1"/>
    <col min="30" max="30" width="1.125" style="3" customWidth="1"/>
    <col min="31" max="31" width="4.875" style="128" customWidth="1"/>
    <col min="32" max="32" width="4.875" style="3" customWidth="1"/>
    <col min="33" max="33" width="1.125" style="3" hidden="1" customWidth="1"/>
    <col min="34" max="34" width="4.875" style="7" hidden="1" customWidth="1"/>
    <col min="35" max="35" width="4.875" style="3" hidden="1" customWidth="1"/>
    <col min="36" max="36" width="1.125" style="3" customWidth="1"/>
    <col min="37" max="37" width="6.5" style="128" customWidth="1"/>
    <col min="38" max="38" width="9.375" style="8" hidden="1" customWidth="1"/>
    <col min="39" max="39" width="7.875" style="8" hidden="1" customWidth="1"/>
    <col min="40" max="40" width="5.875" style="9" customWidth="1"/>
    <col min="41" max="41" width="4.875" style="3" customWidth="1"/>
    <col min="42" max="42" width="1.125" style="3" customWidth="1"/>
    <col min="43" max="43" width="9.375" style="194" bestFit="1" customWidth="1"/>
    <col min="44" max="44" width="1.125" style="10" customWidth="1"/>
    <col min="45" max="45" width="4.875" style="11" customWidth="1"/>
    <col min="46" max="16384" width="9" style="3"/>
  </cols>
  <sheetData>
    <row r="1" spans="1:46" ht="18.75" x14ac:dyDescent="0.3">
      <c r="A1" s="1" t="s">
        <v>74</v>
      </c>
      <c r="B1" s="2"/>
    </row>
    <row r="4" spans="1:46" ht="15.75" customHeight="1" x14ac:dyDescent="0.2">
      <c r="A4" s="13" t="s">
        <v>0</v>
      </c>
      <c r="B4" s="13"/>
      <c r="C4" s="12" t="s">
        <v>1</v>
      </c>
      <c r="D4" s="12"/>
      <c r="E4" s="127" t="s">
        <v>80</v>
      </c>
      <c r="F4" s="127"/>
      <c r="G4" s="126"/>
      <c r="H4" s="15"/>
      <c r="I4" s="17" t="s">
        <v>3</v>
      </c>
      <c r="J4" s="17"/>
      <c r="K4" s="18"/>
      <c r="L4" s="19" t="s">
        <v>4</v>
      </c>
      <c r="M4" s="19" t="s">
        <v>5</v>
      </c>
      <c r="N4" s="19" t="s">
        <v>6</v>
      </c>
      <c r="O4" s="16"/>
      <c r="P4" s="20" t="s">
        <v>7</v>
      </c>
      <c r="Q4" s="151" t="s">
        <v>201</v>
      </c>
      <c r="R4" s="13"/>
      <c r="S4" s="129"/>
      <c r="T4" s="23" t="s">
        <v>8</v>
      </c>
      <c r="U4" s="24"/>
      <c r="V4" s="136"/>
      <c r="W4" s="23" t="s">
        <v>9</v>
      </c>
      <c r="X4" s="13"/>
      <c r="Y4" s="136"/>
      <c r="Z4" s="23" t="s">
        <v>10</v>
      </c>
      <c r="AA4" s="13"/>
      <c r="AB4" s="136"/>
      <c r="AC4" s="23" t="s">
        <v>11</v>
      </c>
      <c r="AD4" s="13"/>
      <c r="AE4" s="136"/>
      <c r="AF4" s="23" t="s">
        <v>12</v>
      </c>
      <c r="AG4" s="94"/>
      <c r="AH4" s="25"/>
      <c r="AI4" s="23" t="s">
        <v>72</v>
      </c>
      <c r="AJ4" s="13"/>
      <c r="AK4" s="137" t="s">
        <v>13</v>
      </c>
      <c r="AL4" s="27"/>
      <c r="AM4" s="17" t="s">
        <v>13</v>
      </c>
      <c r="AN4" s="17"/>
      <c r="AO4" s="28"/>
      <c r="AP4" s="13"/>
      <c r="AQ4" s="195" t="s">
        <v>14</v>
      </c>
      <c r="AR4" s="30"/>
      <c r="AS4" s="31" t="s">
        <v>15</v>
      </c>
    </row>
    <row r="5" spans="1:46" x14ac:dyDescent="0.2">
      <c r="A5" s="13"/>
      <c r="B5" s="13"/>
      <c r="C5" s="13"/>
      <c r="D5" s="13"/>
      <c r="E5" s="13"/>
      <c r="F5" s="126"/>
      <c r="G5" s="13"/>
      <c r="H5" s="32"/>
      <c r="I5" s="33"/>
      <c r="J5" s="32"/>
      <c r="K5" s="33"/>
      <c r="L5" s="32" t="s">
        <v>16</v>
      </c>
      <c r="M5" s="32" t="s">
        <v>17</v>
      </c>
      <c r="N5" s="32" t="s">
        <v>18</v>
      </c>
      <c r="O5" s="34"/>
      <c r="P5" s="35" t="s">
        <v>19</v>
      </c>
      <c r="Q5" s="36" t="s">
        <v>20</v>
      </c>
      <c r="R5" s="13"/>
      <c r="S5" s="130" t="s">
        <v>17</v>
      </c>
      <c r="T5" s="38" t="s">
        <v>21</v>
      </c>
      <c r="U5" s="24"/>
      <c r="V5" s="130" t="s">
        <v>17</v>
      </c>
      <c r="W5" s="38" t="s">
        <v>21</v>
      </c>
      <c r="X5" s="13"/>
      <c r="Y5" s="130" t="s">
        <v>17</v>
      </c>
      <c r="Z5" s="38" t="s">
        <v>21</v>
      </c>
      <c r="AA5" s="13"/>
      <c r="AB5" s="130" t="s">
        <v>17</v>
      </c>
      <c r="AC5" s="38" t="s">
        <v>21</v>
      </c>
      <c r="AD5" s="13"/>
      <c r="AE5" s="130" t="s">
        <v>17</v>
      </c>
      <c r="AF5" s="38" t="s">
        <v>21</v>
      </c>
      <c r="AG5" s="24"/>
      <c r="AH5" s="37" t="s">
        <v>17</v>
      </c>
      <c r="AI5" s="38" t="s">
        <v>21</v>
      </c>
      <c r="AJ5" s="13"/>
      <c r="AK5" s="138" t="s">
        <v>22</v>
      </c>
      <c r="AL5" s="40" t="s">
        <v>23</v>
      </c>
      <c r="AM5" s="40" t="s">
        <v>24</v>
      </c>
      <c r="AN5" s="41" t="s">
        <v>25</v>
      </c>
      <c r="AO5" s="38" t="s">
        <v>26</v>
      </c>
      <c r="AP5" s="13"/>
      <c r="AQ5" s="196" t="s">
        <v>26</v>
      </c>
      <c r="AR5" s="30"/>
      <c r="AS5" s="43" t="s">
        <v>27</v>
      </c>
    </row>
    <row r="6" spans="1:46" x14ac:dyDescent="0.2">
      <c r="A6" s="13"/>
      <c r="B6" s="13"/>
      <c r="C6" s="13"/>
      <c r="D6" s="13"/>
      <c r="E6" s="13"/>
      <c r="F6" s="126"/>
      <c r="G6" s="13"/>
      <c r="H6" s="41" t="s">
        <v>28</v>
      </c>
      <c r="I6" s="33"/>
      <c r="J6" s="41" t="s">
        <v>29</v>
      </c>
      <c r="K6" s="33"/>
      <c r="L6" s="32"/>
      <c r="M6" s="32"/>
      <c r="N6" s="32"/>
      <c r="O6" s="34"/>
      <c r="P6" s="35"/>
      <c r="Q6" s="44" t="s">
        <v>26</v>
      </c>
      <c r="R6" s="13"/>
      <c r="S6" s="131"/>
      <c r="T6" s="46" t="s">
        <v>30</v>
      </c>
      <c r="U6" s="24"/>
      <c r="V6" s="131"/>
      <c r="W6" s="46" t="s">
        <v>30</v>
      </c>
      <c r="X6" s="13"/>
      <c r="Y6" s="131"/>
      <c r="Z6" s="46" t="s">
        <v>30</v>
      </c>
      <c r="AA6" s="13"/>
      <c r="AB6" s="131"/>
      <c r="AC6" s="46" t="s">
        <v>30</v>
      </c>
      <c r="AD6" s="13"/>
      <c r="AE6" s="131"/>
      <c r="AF6" s="46" t="s">
        <v>30</v>
      </c>
      <c r="AG6" s="24"/>
      <c r="AH6" s="45"/>
      <c r="AI6" s="46" t="s">
        <v>30</v>
      </c>
      <c r="AJ6" s="13"/>
      <c r="AK6" s="139" t="s">
        <v>31</v>
      </c>
      <c r="AL6" s="40" t="s">
        <v>17</v>
      </c>
      <c r="AM6" s="40" t="s">
        <v>18</v>
      </c>
      <c r="AN6" s="48" t="s">
        <v>26</v>
      </c>
      <c r="AO6" s="49" t="s">
        <v>30</v>
      </c>
      <c r="AP6" s="13"/>
      <c r="AQ6" s="196" t="s">
        <v>32</v>
      </c>
      <c r="AR6" s="30"/>
      <c r="AS6" s="43"/>
    </row>
    <row r="7" spans="1:46" x14ac:dyDescent="0.2">
      <c r="A7" s="13"/>
      <c r="B7" s="13"/>
      <c r="C7" s="13"/>
      <c r="D7" s="13"/>
      <c r="E7" s="13"/>
      <c r="F7" s="126"/>
      <c r="G7" s="13"/>
      <c r="H7" s="50" t="s">
        <v>17</v>
      </c>
      <c r="I7" s="33"/>
      <c r="J7" s="50" t="s">
        <v>17</v>
      </c>
      <c r="K7" s="33"/>
      <c r="L7" s="32"/>
      <c r="M7" s="32"/>
      <c r="N7" s="32"/>
      <c r="O7" s="34"/>
      <c r="P7" s="35"/>
      <c r="Q7" s="51" t="s">
        <v>32</v>
      </c>
      <c r="R7" s="13"/>
      <c r="S7" s="132"/>
      <c r="T7" s="53" t="s">
        <v>33</v>
      </c>
      <c r="U7" s="24"/>
      <c r="V7" s="132"/>
      <c r="W7" s="53" t="s">
        <v>33</v>
      </c>
      <c r="X7" s="13"/>
      <c r="Y7" s="132"/>
      <c r="Z7" s="53" t="s">
        <v>33</v>
      </c>
      <c r="AA7" s="13"/>
      <c r="AB7" s="132"/>
      <c r="AC7" s="53" t="s">
        <v>33</v>
      </c>
      <c r="AD7" s="13"/>
      <c r="AE7" s="132"/>
      <c r="AF7" s="53" t="s">
        <v>33</v>
      </c>
      <c r="AG7" s="24"/>
      <c r="AH7" s="52"/>
      <c r="AI7" s="53" t="s">
        <v>33</v>
      </c>
      <c r="AJ7" s="13"/>
      <c r="AK7" s="140" t="s">
        <v>17</v>
      </c>
      <c r="AL7" s="40"/>
      <c r="AM7" s="40"/>
      <c r="AN7" s="50" t="s">
        <v>32</v>
      </c>
      <c r="AO7" s="55" t="s">
        <v>33</v>
      </c>
      <c r="AP7" s="13"/>
      <c r="AQ7" s="197"/>
      <c r="AR7" s="30"/>
      <c r="AS7" s="57"/>
    </row>
    <row r="8" spans="1:46" x14ac:dyDescent="0.2">
      <c r="L8" s="58" t="s">
        <v>34</v>
      </c>
      <c r="M8" s="58"/>
      <c r="N8" s="58"/>
      <c r="O8" s="59"/>
      <c r="P8" s="60"/>
      <c r="Q8" s="60"/>
      <c r="S8" s="133"/>
      <c r="T8" s="62"/>
      <c r="U8" s="62"/>
      <c r="V8" s="133"/>
      <c r="W8" s="62"/>
      <c r="Y8" s="133"/>
      <c r="Z8" s="62"/>
      <c r="AB8" s="133"/>
      <c r="AC8" s="62"/>
      <c r="AE8" s="133"/>
      <c r="AF8" s="62"/>
      <c r="AG8" s="62"/>
      <c r="AH8" s="61"/>
      <c r="AI8" s="62"/>
    </row>
    <row r="9" spans="1:46" s="9" customFormat="1" hidden="1" x14ac:dyDescent="0.2">
      <c r="A9" s="9">
        <v>6</v>
      </c>
      <c r="C9" s="9" t="s">
        <v>35</v>
      </c>
      <c r="F9" s="73">
        <v>1</v>
      </c>
      <c r="H9" s="65">
        <v>0.3888888888888889</v>
      </c>
      <c r="I9" s="67"/>
      <c r="J9" s="66">
        <v>0.45833333333333331</v>
      </c>
      <c r="K9" s="67"/>
      <c r="L9" s="65">
        <f>J9-H9</f>
        <v>6.944444444444442E-2</v>
      </c>
      <c r="M9" s="66">
        <v>6.8611111111111109E-2</v>
      </c>
      <c r="N9" s="65">
        <f>ABS(L9-M9)</f>
        <v>8.3333333333331094E-4</v>
      </c>
      <c r="O9" s="67"/>
      <c r="P9" s="68">
        <f>(N9*24*60*60-60)*0.2</f>
        <v>2.3999999999996136</v>
      </c>
      <c r="Q9" s="68">
        <f>IF((P9&lt;0),0,P9)</f>
        <v>2.3999999999996136</v>
      </c>
      <c r="S9" s="134"/>
      <c r="T9" s="70"/>
      <c r="V9" s="134"/>
      <c r="W9" s="70"/>
      <c r="Y9" s="134"/>
      <c r="Z9" s="70"/>
      <c r="AB9" s="134"/>
      <c r="AC9" s="70"/>
      <c r="AE9" s="134"/>
      <c r="AF9" s="70"/>
      <c r="AG9" s="70"/>
      <c r="AH9" s="69"/>
      <c r="AI9" s="70"/>
      <c r="AK9" s="141"/>
      <c r="AL9" s="8">
        <v>140</v>
      </c>
      <c r="AM9" s="8">
        <f>AK9-AL9</f>
        <v>-140</v>
      </c>
      <c r="AN9" s="71">
        <f>IF(AM9&lt;0,0.2*AK9,0.2*AL9+0.5*AM9)</f>
        <v>0</v>
      </c>
      <c r="AO9" s="9">
        <v>100</v>
      </c>
      <c r="AQ9" s="64">
        <f>Q9+(S9*0.2+T9)+(V9*0.2+W9)+(Y9*0.2+Z9)+(AB9*0.2+AC9)+(AE9*0.2+AF9)+AN9+AO9</f>
        <v>102.39999999999961</v>
      </c>
      <c r="AR9" s="64"/>
      <c r="AS9" s="72">
        <v>1</v>
      </c>
    </row>
    <row r="10" spans="1:46" s="9" customFormat="1" x14ac:dyDescent="0.2">
      <c r="F10" s="73"/>
      <c r="H10" s="65"/>
      <c r="I10" s="67"/>
      <c r="J10" s="66"/>
      <c r="K10" s="67"/>
      <c r="L10" s="65"/>
      <c r="M10" s="66"/>
      <c r="N10" s="65"/>
      <c r="O10" s="67"/>
      <c r="P10" s="68"/>
      <c r="Q10" s="68"/>
      <c r="S10" s="134"/>
      <c r="T10" s="70"/>
      <c r="V10" s="134"/>
      <c r="W10" s="70"/>
      <c r="Y10" s="134"/>
      <c r="Z10" s="70"/>
      <c r="AB10" s="134"/>
      <c r="AC10" s="70"/>
      <c r="AE10" s="134"/>
      <c r="AF10" s="70"/>
      <c r="AG10" s="70"/>
      <c r="AH10" s="69"/>
      <c r="AI10" s="70"/>
      <c r="AK10" s="141"/>
      <c r="AL10" s="8"/>
      <c r="AM10" s="8"/>
      <c r="AN10" s="71"/>
      <c r="AQ10" s="198"/>
      <c r="AR10" s="64"/>
      <c r="AS10" s="72"/>
    </row>
    <row r="11" spans="1:46" s="108" customFormat="1" x14ac:dyDescent="0.2">
      <c r="A11" s="3"/>
      <c r="C11" s="111"/>
      <c r="D11" s="112"/>
      <c r="E11" s="112"/>
      <c r="F11" s="113"/>
      <c r="G11" s="113"/>
      <c r="H11" s="114"/>
      <c r="I11" s="112"/>
      <c r="J11" s="117"/>
      <c r="K11" s="116"/>
      <c r="L11" s="115"/>
      <c r="M11" s="117"/>
      <c r="N11" s="115"/>
      <c r="O11" s="116"/>
      <c r="P11" s="119"/>
      <c r="Q11" s="118"/>
      <c r="R11" s="77"/>
      <c r="S11" s="135"/>
      <c r="T11" s="77"/>
      <c r="U11" s="77"/>
      <c r="V11" s="135"/>
      <c r="W11" s="77"/>
      <c r="X11" s="77"/>
      <c r="Y11" s="135"/>
      <c r="Z11" s="77"/>
      <c r="AA11" s="77"/>
      <c r="AB11" s="135"/>
      <c r="AC11" s="77"/>
      <c r="AD11" s="77"/>
      <c r="AE11" s="135"/>
      <c r="AF11" s="77"/>
      <c r="AG11" s="77"/>
      <c r="AH11" s="77"/>
      <c r="AI11" s="77"/>
      <c r="AJ11" s="77"/>
      <c r="AK11" s="135"/>
      <c r="AL11" s="83"/>
      <c r="AM11" s="83"/>
      <c r="AN11" s="84"/>
      <c r="AO11" s="85"/>
      <c r="AP11" s="85"/>
      <c r="AQ11" s="200"/>
      <c r="AR11" s="110"/>
      <c r="AS11" s="106"/>
      <c r="AT11" s="77"/>
    </row>
    <row r="12" spans="1:46" s="107" customFormat="1" ht="15" hidden="1" x14ac:dyDescent="0.2">
      <c r="A12" s="3">
        <v>1</v>
      </c>
      <c r="C12" s="121" t="s">
        <v>75</v>
      </c>
      <c r="D12" s="121" t="s">
        <v>85</v>
      </c>
      <c r="E12" s="120">
        <v>2</v>
      </c>
      <c r="F12" s="121" t="s">
        <v>81</v>
      </c>
      <c r="G12" s="109"/>
      <c r="H12" s="66">
        <v>0.37847222222222227</v>
      </c>
      <c r="I12" s="77"/>
      <c r="J12" s="66">
        <v>0.40282407407407406</v>
      </c>
      <c r="K12" s="80"/>
      <c r="L12" s="79">
        <f>J12-H12</f>
        <v>2.4351851851851791E-2</v>
      </c>
      <c r="M12" s="81">
        <v>2.4305555555555556E-2</v>
      </c>
      <c r="N12" s="79">
        <f>ABS(L12-M12)</f>
        <v>4.6296296296235301E-5</v>
      </c>
      <c r="O12" s="80"/>
      <c r="P12" s="82">
        <f t="shared" ref="P12:P75" si="0">(N12*24*60*60-60)*0.25</f>
        <v>-14.000000000001318</v>
      </c>
      <c r="Q12" s="82">
        <f t="shared" ref="Q12:Q71" si="1">IF((P12&lt;0),0,P12)</f>
        <v>0</v>
      </c>
      <c r="R12" s="77"/>
      <c r="S12" s="135">
        <v>88.93</v>
      </c>
      <c r="T12" s="77">
        <v>0</v>
      </c>
      <c r="U12" s="77"/>
      <c r="V12" s="135">
        <v>52.22</v>
      </c>
      <c r="W12" s="77">
        <v>0</v>
      </c>
      <c r="X12" s="77"/>
      <c r="Y12" s="135">
        <v>46.5</v>
      </c>
      <c r="Z12" s="77">
        <v>0</v>
      </c>
      <c r="AA12" s="77"/>
      <c r="AB12" s="135">
        <v>63.63</v>
      </c>
      <c r="AC12" s="77">
        <v>0</v>
      </c>
      <c r="AD12" s="77"/>
      <c r="AE12" s="135">
        <v>52.22</v>
      </c>
      <c r="AF12" s="77">
        <v>0</v>
      </c>
      <c r="AG12" s="77"/>
      <c r="AH12" s="77"/>
      <c r="AI12" s="77"/>
      <c r="AJ12" s="77"/>
      <c r="AK12" s="135">
        <v>161.86000000000001</v>
      </c>
      <c r="AL12" s="83">
        <v>210</v>
      </c>
      <c r="AM12" s="83">
        <f t="shared" ref="AM12:AM71" si="2">AK12-AL12</f>
        <v>-48.139999999999986</v>
      </c>
      <c r="AN12" s="84">
        <f t="shared" ref="AN12:AN71" si="3">IF(AM12&lt;0,0*AK12,0*AL12+0.5*AM12)</f>
        <v>0</v>
      </c>
      <c r="AO12" s="85">
        <v>6</v>
      </c>
      <c r="AP12" s="85"/>
      <c r="AQ12" s="110">
        <f t="shared" ref="AQ12:AQ75" si="4">Q12+(S12*0.25+T12)+(V12*0.25+W12)+(Y12*0.25+Z12)+(AB12*0.25+AC12)+(AE12*0.25+AF12)+(AH12*0.25+AI12)+AN12+AO12</f>
        <v>81.875</v>
      </c>
      <c r="AR12" s="10"/>
      <c r="AS12" s="92"/>
    </row>
    <row r="13" spans="1:46" s="107" customFormat="1" ht="15" hidden="1" x14ac:dyDescent="0.2">
      <c r="A13" s="3">
        <v>2</v>
      </c>
      <c r="C13" s="121" t="s">
        <v>76</v>
      </c>
      <c r="D13" s="121" t="s">
        <v>86</v>
      </c>
      <c r="E13" s="120">
        <v>1</v>
      </c>
      <c r="F13" s="121" t="s">
        <v>82</v>
      </c>
      <c r="G13" s="123"/>
      <c r="H13" s="66">
        <v>0.38194444444444442</v>
      </c>
      <c r="I13" s="77"/>
      <c r="J13" s="66">
        <v>0.4065509259259259</v>
      </c>
      <c r="K13" s="80"/>
      <c r="L13" s="79">
        <f t="shared" ref="L13:L71" si="5">J13-H13</f>
        <v>2.4606481481481479E-2</v>
      </c>
      <c r="M13" s="81">
        <v>2.4305555555555556E-2</v>
      </c>
      <c r="N13" s="79">
        <f>ABS(L13-M13)</f>
        <v>3.0092592592592324E-4</v>
      </c>
      <c r="O13" s="80"/>
      <c r="P13" s="82">
        <f t="shared" si="0"/>
        <v>-8.5000000000000568</v>
      </c>
      <c r="Q13" s="82">
        <f t="shared" si="1"/>
        <v>0</v>
      </c>
      <c r="R13" s="77"/>
      <c r="S13" s="135">
        <v>90.35</v>
      </c>
      <c r="T13" s="77">
        <v>0</v>
      </c>
      <c r="U13" s="77"/>
      <c r="V13" s="135">
        <v>55.72</v>
      </c>
      <c r="W13" s="77">
        <v>0</v>
      </c>
      <c r="X13" s="77"/>
      <c r="Y13" s="135">
        <v>55.53</v>
      </c>
      <c r="Z13" s="77">
        <v>0</v>
      </c>
      <c r="AA13" s="77"/>
      <c r="AB13" s="135">
        <v>64.41</v>
      </c>
      <c r="AC13" s="77">
        <v>2</v>
      </c>
      <c r="AD13" s="77"/>
      <c r="AE13" s="135">
        <v>55.09</v>
      </c>
      <c r="AF13" s="77">
        <v>0</v>
      </c>
      <c r="AG13" s="77"/>
      <c r="AH13" s="77"/>
      <c r="AI13" s="77"/>
      <c r="AJ13" s="77"/>
      <c r="AK13" s="135">
        <v>152.05000000000001</v>
      </c>
      <c r="AL13" s="83">
        <v>210</v>
      </c>
      <c r="AM13" s="83">
        <f t="shared" si="2"/>
        <v>-57.949999999999989</v>
      </c>
      <c r="AN13" s="84">
        <f t="shared" si="3"/>
        <v>0</v>
      </c>
      <c r="AO13" s="85">
        <v>0</v>
      </c>
      <c r="AP13" s="85"/>
      <c r="AQ13" s="110">
        <f t="shared" si="4"/>
        <v>82.275000000000006</v>
      </c>
      <c r="AS13" s="87"/>
    </row>
    <row r="14" spans="1:46" s="107" customFormat="1" ht="15" hidden="1" x14ac:dyDescent="0.2">
      <c r="A14" s="3">
        <v>4</v>
      </c>
      <c r="C14" s="121" t="s">
        <v>77</v>
      </c>
      <c r="D14" s="121" t="s">
        <v>59</v>
      </c>
      <c r="E14" s="120">
        <v>5</v>
      </c>
      <c r="F14" s="121" t="s">
        <v>84</v>
      </c>
      <c r="G14" s="123"/>
      <c r="H14" s="66">
        <v>0.3888888888888889</v>
      </c>
      <c r="I14" s="77"/>
      <c r="J14" s="66">
        <v>0.4130092592592593</v>
      </c>
      <c r="K14" s="80"/>
      <c r="L14" s="79">
        <f t="shared" si="5"/>
        <v>2.4120370370370403E-2</v>
      </c>
      <c r="M14" s="81">
        <v>2.4305555555555556E-2</v>
      </c>
      <c r="N14" s="79">
        <f>ABS(L14-M14)</f>
        <v>1.8518518518515284E-4</v>
      </c>
      <c r="O14" s="80"/>
      <c r="P14" s="82">
        <f t="shared" si="0"/>
        <v>-11.000000000000698</v>
      </c>
      <c r="Q14" s="82">
        <f t="shared" si="1"/>
        <v>0</v>
      </c>
      <c r="R14" s="77"/>
      <c r="S14" s="135">
        <v>107.97</v>
      </c>
      <c r="T14" s="77">
        <v>0</v>
      </c>
      <c r="U14" s="77"/>
      <c r="V14" s="135">
        <v>52.56</v>
      </c>
      <c r="W14" s="77">
        <v>0</v>
      </c>
      <c r="X14" s="77"/>
      <c r="Y14" s="135">
        <v>47.63</v>
      </c>
      <c r="Z14" s="77">
        <v>0</v>
      </c>
      <c r="AA14" s="77"/>
      <c r="AB14" s="135">
        <v>70.75</v>
      </c>
      <c r="AC14" s="77">
        <v>0</v>
      </c>
      <c r="AD14" s="77"/>
      <c r="AE14" s="135">
        <v>62.24</v>
      </c>
      <c r="AF14" s="77">
        <v>0</v>
      </c>
      <c r="AG14" s="77"/>
      <c r="AH14" s="77"/>
      <c r="AI14" s="77"/>
      <c r="AJ14" s="77"/>
      <c r="AK14" s="135">
        <v>196.42</v>
      </c>
      <c r="AL14" s="83">
        <v>210</v>
      </c>
      <c r="AM14" s="83">
        <f t="shared" si="2"/>
        <v>-13.580000000000013</v>
      </c>
      <c r="AN14" s="84">
        <f t="shared" si="3"/>
        <v>0</v>
      </c>
      <c r="AO14" s="85">
        <v>6</v>
      </c>
      <c r="AP14" s="85"/>
      <c r="AQ14" s="110">
        <f t="shared" si="4"/>
        <v>91.287499999999994</v>
      </c>
      <c r="AS14" s="87"/>
    </row>
    <row r="15" spans="1:46" ht="15" hidden="1" x14ac:dyDescent="0.2">
      <c r="A15" s="3">
        <v>5</v>
      </c>
      <c r="C15" s="121" t="s">
        <v>78</v>
      </c>
      <c r="D15" s="122" t="s">
        <v>48</v>
      </c>
      <c r="E15" s="120">
        <v>2</v>
      </c>
      <c r="F15" s="121" t="s">
        <v>81</v>
      </c>
      <c r="G15" s="9"/>
      <c r="H15" s="66">
        <v>0.3923611111111111</v>
      </c>
      <c r="I15" s="77"/>
      <c r="J15" s="81">
        <v>0.41657407407407404</v>
      </c>
      <c r="K15" s="80"/>
      <c r="L15" s="79">
        <f t="shared" si="5"/>
        <v>2.4212962962962936E-2</v>
      </c>
      <c r="M15" s="81">
        <v>2.4305555555555556E-2</v>
      </c>
      <c r="N15" s="79">
        <f>ABS(L15-M15)</f>
        <v>9.2592592592619788E-5</v>
      </c>
      <c r="O15" s="80"/>
      <c r="P15" s="82">
        <f t="shared" si="0"/>
        <v>-12.999999999999412</v>
      </c>
      <c r="Q15" s="82">
        <f t="shared" si="1"/>
        <v>0</v>
      </c>
      <c r="R15" s="77"/>
      <c r="S15" s="135">
        <v>89.47</v>
      </c>
      <c r="T15" s="77">
        <v>0</v>
      </c>
      <c r="U15" s="77"/>
      <c r="V15" s="135">
        <v>49.78</v>
      </c>
      <c r="W15" s="77">
        <v>0</v>
      </c>
      <c r="X15" s="77"/>
      <c r="Y15" s="135">
        <v>42.55</v>
      </c>
      <c r="Z15" s="77">
        <v>0</v>
      </c>
      <c r="AA15" s="77"/>
      <c r="AB15" s="135">
        <v>61.03</v>
      </c>
      <c r="AC15" s="77">
        <v>0</v>
      </c>
      <c r="AD15" s="77"/>
      <c r="AE15" s="135">
        <v>51.32</v>
      </c>
      <c r="AF15" s="77">
        <v>0</v>
      </c>
      <c r="AG15" s="77"/>
      <c r="AH15" s="77"/>
      <c r="AI15" s="77"/>
      <c r="AJ15" s="77"/>
      <c r="AK15" s="135">
        <v>159.08000000000001</v>
      </c>
      <c r="AL15" s="83">
        <v>210</v>
      </c>
      <c r="AM15" s="83">
        <f t="shared" si="2"/>
        <v>-50.919999999999987</v>
      </c>
      <c r="AN15" s="84">
        <f t="shared" si="3"/>
        <v>0</v>
      </c>
      <c r="AO15" s="85">
        <v>3</v>
      </c>
      <c r="AP15" s="85"/>
      <c r="AQ15" s="110">
        <f t="shared" si="4"/>
        <v>76.537500000000009</v>
      </c>
      <c r="AS15" s="63"/>
    </row>
    <row r="16" spans="1:46" ht="15" hidden="1" x14ac:dyDescent="0.2">
      <c r="A16" s="3">
        <v>6</v>
      </c>
      <c r="C16" s="121" t="s">
        <v>79</v>
      </c>
      <c r="D16" s="121" t="s">
        <v>59</v>
      </c>
      <c r="E16" s="120">
        <v>5</v>
      </c>
      <c r="F16" s="121" t="s">
        <v>84</v>
      </c>
      <c r="G16" s="9"/>
      <c r="H16" s="66">
        <v>0.39583333333333331</v>
      </c>
      <c r="I16" s="77"/>
      <c r="J16" s="81">
        <v>0.4199074074074074</v>
      </c>
      <c r="K16" s="80"/>
      <c r="L16" s="79">
        <f t="shared" si="5"/>
        <v>2.4074074074074081E-2</v>
      </c>
      <c r="M16" s="81">
        <v>2.4305555555555556E-2</v>
      </c>
      <c r="N16" s="79">
        <f t="shared" ref="N16:N79" si="6">ABS(L16-M16)</f>
        <v>2.3148148148147488E-4</v>
      </c>
      <c r="O16" s="80"/>
      <c r="P16" s="82">
        <f t="shared" si="0"/>
        <v>-10.000000000000142</v>
      </c>
      <c r="Q16" s="82">
        <f t="shared" si="1"/>
        <v>0</v>
      </c>
      <c r="R16" s="77"/>
      <c r="S16" s="135">
        <v>84.69</v>
      </c>
      <c r="T16" s="77">
        <v>0</v>
      </c>
      <c r="U16" s="77"/>
      <c r="V16" s="135">
        <v>43.59</v>
      </c>
      <c r="W16" s="77">
        <v>0</v>
      </c>
      <c r="X16" s="77"/>
      <c r="Y16" s="135">
        <v>46.15</v>
      </c>
      <c r="Z16" s="77">
        <v>0</v>
      </c>
      <c r="AA16" s="77"/>
      <c r="AB16" s="135">
        <v>58.85</v>
      </c>
      <c r="AC16" s="77">
        <v>0</v>
      </c>
      <c r="AD16" s="77"/>
      <c r="AE16" s="135">
        <v>55.47</v>
      </c>
      <c r="AF16" s="77">
        <v>2</v>
      </c>
      <c r="AG16" s="77"/>
      <c r="AH16" s="77"/>
      <c r="AI16" s="77"/>
      <c r="AJ16" s="77"/>
      <c r="AK16" s="135">
        <v>179.53</v>
      </c>
      <c r="AL16" s="83">
        <v>210</v>
      </c>
      <c r="AM16" s="83">
        <f t="shared" si="2"/>
        <v>-30.47</v>
      </c>
      <c r="AN16" s="84">
        <f t="shared" si="3"/>
        <v>0</v>
      </c>
      <c r="AO16" s="85">
        <v>3</v>
      </c>
      <c r="AP16" s="85"/>
      <c r="AQ16" s="110">
        <f t="shared" si="4"/>
        <v>77.1875</v>
      </c>
      <c r="AS16" s="105"/>
    </row>
    <row r="17" spans="1:46" s="77" customFormat="1" ht="15" hidden="1" x14ac:dyDescent="0.2">
      <c r="A17" s="3">
        <v>7</v>
      </c>
      <c r="C17" s="121" t="s">
        <v>87</v>
      </c>
      <c r="D17" s="121" t="s">
        <v>88</v>
      </c>
      <c r="E17" s="120">
        <v>1</v>
      </c>
      <c r="F17" s="121" t="s">
        <v>82</v>
      </c>
      <c r="G17" s="124"/>
      <c r="H17" s="66">
        <v>0.39930555555555558</v>
      </c>
      <c r="J17" s="81">
        <v>0.42363425925925924</v>
      </c>
      <c r="K17" s="80"/>
      <c r="L17" s="79">
        <f t="shared" si="5"/>
        <v>2.4328703703703658E-2</v>
      </c>
      <c r="M17" s="81">
        <v>2.4305555555555556E-2</v>
      </c>
      <c r="N17" s="79">
        <f t="shared" si="6"/>
        <v>2.3148148148102038E-5</v>
      </c>
      <c r="O17" s="80"/>
      <c r="P17" s="82">
        <f t="shared" si="0"/>
        <v>-14.500000000000997</v>
      </c>
      <c r="Q17" s="82">
        <f t="shared" si="1"/>
        <v>0</v>
      </c>
      <c r="S17" s="135">
        <v>114</v>
      </c>
      <c r="T17" s="77">
        <v>0</v>
      </c>
      <c r="V17" s="135">
        <v>73.41</v>
      </c>
      <c r="W17" s="77">
        <v>0</v>
      </c>
      <c r="Y17" s="135">
        <v>52.03</v>
      </c>
      <c r="Z17" s="77">
        <v>0</v>
      </c>
      <c r="AB17" s="135">
        <v>85.53</v>
      </c>
      <c r="AC17" s="77">
        <v>0</v>
      </c>
      <c r="AE17" s="135">
        <v>89.91</v>
      </c>
      <c r="AF17" s="77">
        <v>0</v>
      </c>
      <c r="AK17" s="135">
        <v>234.65</v>
      </c>
      <c r="AL17" s="83">
        <v>210</v>
      </c>
      <c r="AM17" s="83">
        <f t="shared" si="2"/>
        <v>24.650000000000006</v>
      </c>
      <c r="AN17" s="84">
        <f t="shared" si="3"/>
        <v>12.325000000000003</v>
      </c>
      <c r="AO17" s="85">
        <v>0</v>
      </c>
      <c r="AP17" s="85"/>
      <c r="AQ17" s="110">
        <f t="shared" si="4"/>
        <v>116.045</v>
      </c>
      <c r="AR17" s="91"/>
      <c r="AS17" s="106"/>
    </row>
    <row r="18" spans="1:46" ht="15" hidden="1" x14ac:dyDescent="0.2">
      <c r="A18" s="3">
        <v>8</v>
      </c>
      <c r="C18" s="121" t="s">
        <v>89</v>
      </c>
      <c r="D18" s="121" t="s">
        <v>90</v>
      </c>
      <c r="E18" s="125">
        <v>1</v>
      </c>
      <c r="F18" s="121" t="s">
        <v>82</v>
      </c>
      <c r="G18" s="9"/>
      <c r="H18" s="66">
        <v>0.40277777777777801</v>
      </c>
      <c r="I18" s="77"/>
      <c r="J18" s="66">
        <v>0.42695601851851855</v>
      </c>
      <c r="K18" s="80"/>
      <c r="L18" s="79">
        <f t="shared" si="5"/>
        <v>2.4178240740740542E-2</v>
      </c>
      <c r="M18" s="81">
        <v>2.4305555555555556E-2</v>
      </c>
      <c r="N18" s="79">
        <f t="shared" si="6"/>
        <v>1.2731481481501397E-4</v>
      </c>
      <c r="O18" s="80"/>
      <c r="P18" s="82">
        <f t="shared" si="0"/>
        <v>-12.249999999995698</v>
      </c>
      <c r="Q18" s="82">
        <f t="shared" si="1"/>
        <v>0</v>
      </c>
      <c r="R18" s="77"/>
      <c r="S18" s="135">
        <v>85.69</v>
      </c>
      <c r="T18" s="77">
        <v>0</v>
      </c>
      <c r="U18" s="77"/>
      <c r="V18" s="135">
        <v>49.31</v>
      </c>
      <c r="W18" s="77">
        <v>0</v>
      </c>
      <c r="X18" s="77"/>
      <c r="Y18" s="135">
        <v>42.63</v>
      </c>
      <c r="Z18" s="77">
        <v>0</v>
      </c>
      <c r="AA18" s="77"/>
      <c r="AB18" s="135">
        <v>57.63</v>
      </c>
      <c r="AC18" s="77">
        <v>0</v>
      </c>
      <c r="AD18" s="77"/>
      <c r="AE18" s="135">
        <v>53.52</v>
      </c>
      <c r="AF18" s="77">
        <v>20</v>
      </c>
      <c r="AG18" s="77"/>
      <c r="AH18" s="77"/>
      <c r="AI18" s="77"/>
      <c r="AJ18" s="77"/>
      <c r="AK18" s="135">
        <v>190</v>
      </c>
      <c r="AL18" s="83">
        <v>210</v>
      </c>
      <c r="AM18" s="83">
        <f t="shared" si="2"/>
        <v>-20</v>
      </c>
      <c r="AN18" s="84">
        <f t="shared" si="3"/>
        <v>0</v>
      </c>
      <c r="AO18" s="85">
        <v>6</v>
      </c>
      <c r="AP18" s="85"/>
      <c r="AQ18" s="110">
        <f t="shared" si="4"/>
        <v>98.194999999999993</v>
      </c>
      <c r="AS18" s="63"/>
    </row>
    <row r="19" spans="1:46" ht="15" hidden="1" x14ac:dyDescent="0.2">
      <c r="A19" s="3">
        <v>9</v>
      </c>
      <c r="C19" s="121" t="s">
        <v>91</v>
      </c>
      <c r="D19" s="121" t="s">
        <v>92</v>
      </c>
      <c r="E19" s="120">
        <v>5</v>
      </c>
      <c r="F19" s="121" t="s">
        <v>84</v>
      </c>
      <c r="G19" s="75"/>
      <c r="H19" s="66">
        <v>0.40625</v>
      </c>
      <c r="I19" s="77"/>
      <c r="J19" s="66">
        <v>0.43025462962962963</v>
      </c>
      <c r="K19" s="80"/>
      <c r="L19" s="79">
        <f t="shared" si="5"/>
        <v>2.4004629629629626E-2</v>
      </c>
      <c r="M19" s="81">
        <v>2.4305555555555556E-2</v>
      </c>
      <c r="N19" s="79">
        <f t="shared" si="6"/>
        <v>3.0092592592593018E-4</v>
      </c>
      <c r="O19" s="80"/>
      <c r="P19" s="82">
        <f t="shared" si="0"/>
        <v>-8.4999999999999076</v>
      </c>
      <c r="Q19" s="82">
        <f t="shared" si="1"/>
        <v>0</v>
      </c>
      <c r="R19" s="77"/>
      <c r="S19" s="135">
        <v>87.09</v>
      </c>
      <c r="T19" s="77">
        <v>0</v>
      </c>
      <c r="U19" s="77"/>
      <c r="V19" s="135">
        <v>64.44</v>
      </c>
      <c r="W19" s="77">
        <v>20</v>
      </c>
      <c r="X19" s="77"/>
      <c r="Y19" s="135">
        <v>50.81</v>
      </c>
      <c r="Z19" s="77">
        <v>0</v>
      </c>
      <c r="AA19" s="77"/>
      <c r="AB19" s="135">
        <v>73.13</v>
      </c>
      <c r="AC19" s="77">
        <v>0</v>
      </c>
      <c r="AD19" s="77"/>
      <c r="AE19" s="135">
        <v>87.11</v>
      </c>
      <c r="AF19" s="77">
        <v>4</v>
      </c>
      <c r="AG19" s="77"/>
      <c r="AH19" s="77"/>
      <c r="AI19" s="77"/>
      <c r="AJ19" s="77"/>
      <c r="AK19" s="135">
        <v>171</v>
      </c>
      <c r="AL19" s="83">
        <v>210</v>
      </c>
      <c r="AM19" s="83">
        <f t="shared" si="2"/>
        <v>-39</v>
      </c>
      <c r="AN19" s="84">
        <f t="shared" si="3"/>
        <v>0</v>
      </c>
      <c r="AO19" s="85">
        <v>0</v>
      </c>
      <c r="AP19" s="85"/>
      <c r="AQ19" s="110">
        <f t="shared" si="4"/>
        <v>114.64500000000001</v>
      </c>
      <c r="AS19" s="105"/>
    </row>
    <row r="20" spans="1:46" ht="15" hidden="1" x14ac:dyDescent="0.2">
      <c r="A20" s="3">
        <v>10</v>
      </c>
      <c r="C20" s="121" t="s">
        <v>93</v>
      </c>
      <c r="D20" s="121" t="s">
        <v>94</v>
      </c>
      <c r="E20" s="125">
        <v>1</v>
      </c>
      <c r="F20" s="121" t="s">
        <v>82</v>
      </c>
      <c r="G20" s="75"/>
      <c r="H20" s="66">
        <v>0.40972222222222199</v>
      </c>
      <c r="I20" s="77"/>
      <c r="J20" s="81">
        <v>0.43451388888888887</v>
      </c>
      <c r="K20" s="80"/>
      <c r="L20" s="79">
        <f t="shared" si="5"/>
        <v>2.4791666666666878E-2</v>
      </c>
      <c r="M20" s="81">
        <v>2.4305555555555556E-2</v>
      </c>
      <c r="N20" s="79">
        <f t="shared" si="6"/>
        <v>4.8611111111132241E-4</v>
      </c>
      <c r="O20" s="80"/>
      <c r="P20" s="82">
        <f t="shared" si="0"/>
        <v>-4.4999999999954365</v>
      </c>
      <c r="Q20" s="82">
        <f t="shared" si="1"/>
        <v>0</v>
      </c>
      <c r="R20" s="77"/>
      <c r="S20" s="135">
        <v>120.53</v>
      </c>
      <c r="T20" s="77">
        <v>0</v>
      </c>
      <c r="U20" s="77"/>
      <c r="V20" s="135">
        <v>144.41</v>
      </c>
      <c r="W20" s="77">
        <v>5</v>
      </c>
      <c r="X20" s="77"/>
      <c r="Y20" s="135">
        <v>59.1</v>
      </c>
      <c r="Z20" s="77">
        <v>0</v>
      </c>
      <c r="AA20" s="77"/>
      <c r="AB20" s="135">
        <v>69.97</v>
      </c>
      <c r="AC20" s="77">
        <v>0</v>
      </c>
      <c r="AD20" s="77"/>
      <c r="AE20" s="135">
        <v>78.739999999999995</v>
      </c>
      <c r="AF20" s="77">
        <v>2</v>
      </c>
      <c r="AG20" s="77"/>
      <c r="AH20" s="77"/>
      <c r="AI20" s="77"/>
      <c r="AJ20" s="77"/>
      <c r="AK20" s="135">
        <v>176.82</v>
      </c>
      <c r="AL20" s="83">
        <v>210</v>
      </c>
      <c r="AM20" s="83">
        <f t="shared" si="2"/>
        <v>-33.180000000000007</v>
      </c>
      <c r="AN20" s="84">
        <f t="shared" si="3"/>
        <v>0</v>
      </c>
      <c r="AO20" s="85">
        <v>0</v>
      </c>
      <c r="AP20" s="85"/>
      <c r="AQ20" s="110">
        <f t="shared" si="4"/>
        <v>125.1875</v>
      </c>
      <c r="AR20" s="64"/>
      <c r="AS20" s="106"/>
    </row>
    <row r="21" spans="1:46" s="107" customFormat="1" ht="15.75" x14ac:dyDescent="0.25">
      <c r="A21" s="107">
        <v>71</v>
      </c>
      <c r="C21" s="142" t="s">
        <v>183</v>
      </c>
      <c r="D21" s="121" t="s">
        <v>59</v>
      </c>
      <c r="E21" s="149">
        <v>4</v>
      </c>
      <c r="F21" s="142" t="s">
        <v>83</v>
      </c>
      <c r="G21" s="109"/>
      <c r="H21" s="186">
        <v>0.62152777777777701</v>
      </c>
      <c r="I21" s="144"/>
      <c r="J21" s="187">
        <v>0.645625</v>
      </c>
      <c r="K21" s="144"/>
      <c r="L21" s="188">
        <f>J21-H21</f>
        <v>2.4097222222222991E-2</v>
      </c>
      <c r="M21" s="187">
        <v>2.4305555555555556E-2</v>
      </c>
      <c r="N21" s="188">
        <f>ABS(L21-M21)</f>
        <v>2.0833333333256446E-4</v>
      </c>
      <c r="O21" s="144"/>
      <c r="P21" s="145">
        <f>(N21*24*60*60-60)*0.25</f>
        <v>-10.500000000016609</v>
      </c>
      <c r="Q21" s="145">
        <f>IF((P21&lt;0),0,P21)</f>
        <v>0</v>
      </c>
      <c r="R21" s="108"/>
      <c r="S21" s="146">
        <v>72.56</v>
      </c>
      <c r="T21" s="108">
        <v>0</v>
      </c>
      <c r="U21" s="108"/>
      <c r="V21" s="146">
        <v>41.15</v>
      </c>
      <c r="W21" s="108">
        <v>0</v>
      </c>
      <c r="X21" s="108"/>
      <c r="Y21" s="146">
        <v>37.06</v>
      </c>
      <c r="Z21" s="108">
        <v>0</v>
      </c>
      <c r="AA21" s="108"/>
      <c r="AB21" s="146">
        <v>49.4</v>
      </c>
      <c r="AC21" s="108">
        <v>0</v>
      </c>
      <c r="AD21" s="108"/>
      <c r="AE21" s="146">
        <v>43.45</v>
      </c>
      <c r="AF21" s="108">
        <v>0</v>
      </c>
      <c r="AG21" s="77"/>
      <c r="AH21" s="77"/>
      <c r="AI21" s="77"/>
      <c r="AJ21" s="108"/>
      <c r="AK21" s="146">
        <v>160.58000000000001</v>
      </c>
      <c r="AL21" s="189">
        <v>210</v>
      </c>
      <c r="AM21" s="189">
        <f>AK21-AL21</f>
        <v>-49.419999999999987</v>
      </c>
      <c r="AN21" s="147">
        <f>IF(AM21&lt;0,0*AK21,0*AL21+0.5*AM21)</f>
        <v>0</v>
      </c>
      <c r="AO21" s="148">
        <v>0</v>
      </c>
      <c r="AP21" s="148"/>
      <c r="AQ21" s="202">
        <f>Q21+(S21*0.25+T21)+(V21*0.25+W21)+(Y21*0.25+Z21)+(AB21*0.25+AC21)+(AE21*0.25+AF21)+(AH21*0.25+AI21)+AN21+AO21</f>
        <v>60.905000000000001</v>
      </c>
      <c r="AR21" s="10"/>
      <c r="AS21" s="11">
        <v>1</v>
      </c>
    </row>
    <row r="22" spans="1:46" s="107" customFormat="1" ht="15.75" x14ac:dyDescent="0.25">
      <c r="A22" s="107">
        <v>49</v>
      </c>
      <c r="C22" s="142" t="s">
        <v>155</v>
      </c>
      <c r="D22" s="121" t="s">
        <v>46</v>
      </c>
      <c r="E22" s="149">
        <v>4</v>
      </c>
      <c r="F22" s="142" t="s">
        <v>83</v>
      </c>
      <c r="G22" s="109"/>
      <c r="H22" s="186">
        <v>0.54513888888888795</v>
      </c>
      <c r="I22" s="108"/>
      <c r="J22" s="187">
        <v>0.56915509259259256</v>
      </c>
      <c r="K22" s="150"/>
      <c r="L22" s="188">
        <f>J22-H22</f>
        <v>2.4016203703704608E-2</v>
      </c>
      <c r="M22" s="187">
        <v>2.4305555555555556E-2</v>
      </c>
      <c r="N22" s="188">
        <f>ABS(L22-M22)</f>
        <v>2.8935185185094761E-4</v>
      </c>
      <c r="O22" s="150"/>
      <c r="P22" s="145">
        <f>(N22*24*60*60-60)*0.25</f>
        <v>-8.7500000000195328</v>
      </c>
      <c r="Q22" s="145">
        <f>IF((P22&lt;0),0,P22)</f>
        <v>0</v>
      </c>
      <c r="R22" s="108"/>
      <c r="S22" s="146">
        <v>74.319999999999993</v>
      </c>
      <c r="T22" s="108">
        <v>0</v>
      </c>
      <c r="U22" s="108"/>
      <c r="V22" s="146">
        <v>39.18</v>
      </c>
      <c r="W22" s="108">
        <v>0</v>
      </c>
      <c r="X22" s="108"/>
      <c r="Y22" s="146">
        <v>39.06</v>
      </c>
      <c r="Z22" s="108">
        <v>0</v>
      </c>
      <c r="AA22" s="108"/>
      <c r="AB22" s="146">
        <v>50</v>
      </c>
      <c r="AC22" s="108">
        <v>0</v>
      </c>
      <c r="AD22" s="108"/>
      <c r="AE22" s="146">
        <v>46.51</v>
      </c>
      <c r="AF22" s="108">
        <v>0</v>
      </c>
      <c r="AG22" s="77"/>
      <c r="AH22" s="77"/>
      <c r="AI22" s="77"/>
      <c r="AJ22" s="108"/>
      <c r="AK22" s="146">
        <v>161.38999999999999</v>
      </c>
      <c r="AL22" s="189">
        <v>210</v>
      </c>
      <c r="AM22" s="189">
        <f>AK22-AL22</f>
        <v>-48.610000000000014</v>
      </c>
      <c r="AN22" s="147">
        <f>IF(AM22&lt;0,0*AK22,0*AL22+0.5*AM22)</f>
        <v>0</v>
      </c>
      <c r="AO22" s="148">
        <v>0</v>
      </c>
      <c r="AP22" s="148"/>
      <c r="AQ22" s="202">
        <f>Q22+(S22*0.25+T22)+(V22*0.25+W22)+(Y22*0.25+Z22)+(AB22*0.25+AC22)+(AE22*0.25+AF22)+(AH22*0.25+AI22)+AN22+AO22</f>
        <v>62.267499999999998</v>
      </c>
      <c r="AR22" s="10"/>
      <c r="AS22" s="11">
        <v>2</v>
      </c>
    </row>
    <row r="23" spans="1:46" ht="15" hidden="1" x14ac:dyDescent="0.2">
      <c r="A23" s="3">
        <v>13</v>
      </c>
      <c r="C23" s="121" t="s">
        <v>99</v>
      </c>
      <c r="D23" s="121" t="s">
        <v>46</v>
      </c>
      <c r="E23" s="120">
        <v>1</v>
      </c>
      <c r="F23" s="121" t="s">
        <v>82</v>
      </c>
      <c r="G23" s="9"/>
      <c r="H23" s="66">
        <v>0.42013888888888901</v>
      </c>
      <c r="I23" s="77"/>
      <c r="J23" s="66">
        <v>0.44422453703703701</v>
      </c>
      <c r="K23" s="80"/>
      <c r="L23" s="79">
        <f>J23-H23</f>
        <v>2.4085648148148009E-2</v>
      </c>
      <c r="M23" s="81">
        <v>2.4305555555555556E-2</v>
      </c>
      <c r="N23" s="79">
        <f>ABS(L23-M23)</f>
        <v>2.1990740740754702E-4</v>
      </c>
      <c r="O23" s="80"/>
      <c r="P23" s="82">
        <f>(N23*24*60*60-60)*0.25</f>
        <v>-10.249999999996984</v>
      </c>
      <c r="Q23" s="82">
        <f>IF((P23&lt;0),0,P23)</f>
        <v>0</v>
      </c>
      <c r="R23" s="77"/>
      <c r="S23" s="135">
        <v>75.75</v>
      </c>
      <c r="T23" s="77">
        <v>0</v>
      </c>
      <c r="U23" s="77"/>
      <c r="V23" s="135">
        <v>42.57</v>
      </c>
      <c r="W23" s="77">
        <v>0</v>
      </c>
      <c r="X23" s="77"/>
      <c r="Y23" s="135">
        <v>39.840000000000003</v>
      </c>
      <c r="Z23" s="77">
        <v>0</v>
      </c>
      <c r="AA23" s="77"/>
      <c r="AB23" s="135">
        <v>54.03</v>
      </c>
      <c r="AC23" s="77">
        <v>0</v>
      </c>
      <c r="AD23" s="77"/>
      <c r="AE23" s="135">
        <v>49.79</v>
      </c>
      <c r="AF23" s="77">
        <v>0</v>
      </c>
      <c r="AG23" s="77"/>
      <c r="AH23" s="77"/>
      <c r="AI23" s="77"/>
      <c r="AJ23" s="77"/>
      <c r="AK23" s="135">
        <v>160.37</v>
      </c>
      <c r="AL23" s="83">
        <v>210</v>
      </c>
      <c r="AM23" s="83">
        <f>AK23-AL23</f>
        <v>-49.629999999999995</v>
      </c>
      <c r="AN23" s="84">
        <f>IF(AM23&lt;0,0*AK23,0*AL23+0.5*AM23)</f>
        <v>0</v>
      </c>
      <c r="AO23" s="85">
        <v>0</v>
      </c>
      <c r="AP23" s="85"/>
      <c r="AQ23" s="110">
        <f>Q23+(S23*0.25+T23)+(V23*0.25+W23)+(Y23*0.25+Z23)+(AB23*0.25+AC23)+(AE23*0.25+AF23)+(AH23*0.25+AI23)+AN23+AO23</f>
        <v>65.495000000000005</v>
      </c>
      <c r="AS23" s="106"/>
    </row>
    <row r="24" spans="1:46" ht="15" hidden="1" x14ac:dyDescent="0.2">
      <c r="A24" s="3">
        <v>14</v>
      </c>
      <c r="C24" s="121" t="s">
        <v>100</v>
      </c>
      <c r="D24" s="121" t="s">
        <v>49</v>
      </c>
      <c r="E24" s="120">
        <v>1</v>
      </c>
      <c r="F24" s="121" t="s">
        <v>82</v>
      </c>
      <c r="G24" s="9"/>
      <c r="H24" s="66">
        <v>0.42361111111111099</v>
      </c>
      <c r="I24" s="77"/>
      <c r="J24" s="66">
        <v>0.44796296296296295</v>
      </c>
      <c r="K24" s="80"/>
      <c r="L24" s="79">
        <f>J24-H24</f>
        <v>2.4351851851851958E-2</v>
      </c>
      <c r="M24" s="81">
        <v>2.4305555555555556E-2</v>
      </c>
      <c r="N24" s="79">
        <f>ABS(L24-M24)</f>
        <v>4.6296296296401834E-5</v>
      </c>
      <c r="O24" s="80"/>
      <c r="P24" s="82">
        <f>(N24*24*60*60-60)*0.25</f>
        <v>-13.999999999997721</v>
      </c>
      <c r="Q24" s="82">
        <f>IF((P24&lt;0),0,P24)</f>
        <v>0</v>
      </c>
      <c r="R24" s="77"/>
      <c r="S24" s="135">
        <v>70.47</v>
      </c>
      <c r="T24" s="77">
        <v>0</v>
      </c>
      <c r="U24" s="77"/>
      <c r="V24" s="135">
        <v>43.34</v>
      </c>
      <c r="W24" s="77">
        <v>0</v>
      </c>
      <c r="X24" s="77"/>
      <c r="Y24" s="135">
        <v>34.619999999999997</v>
      </c>
      <c r="Z24" s="77">
        <v>0</v>
      </c>
      <c r="AA24" s="77"/>
      <c r="AB24" s="135">
        <v>48.28</v>
      </c>
      <c r="AC24" s="77">
        <v>0</v>
      </c>
      <c r="AD24" s="77"/>
      <c r="AE24" s="135">
        <v>43.28</v>
      </c>
      <c r="AF24" s="77">
        <v>0</v>
      </c>
      <c r="AG24" s="77"/>
      <c r="AH24" s="77"/>
      <c r="AI24" s="77"/>
      <c r="AJ24" s="77"/>
      <c r="AK24" s="135">
        <v>161.57</v>
      </c>
      <c r="AL24" s="83">
        <v>210</v>
      </c>
      <c r="AM24" s="83">
        <f>AK24-AL24</f>
        <v>-48.430000000000007</v>
      </c>
      <c r="AN24" s="84">
        <f>IF(AM24&lt;0,0*AK24,0*AL24+0.5*AM24)</f>
        <v>0</v>
      </c>
      <c r="AO24" s="85">
        <v>0</v>
      </c>
      <c r="AP24" s="85"/>
      <c r="AQ24" s="110">
        <f>Q24+(S24*0.25+T24)+(V24*0.25+W24)+(Y24*0.25+Z24)+(AB24*0.25+AC24)+(AE24*0.25+AF24)+(AH24*0.25+AI24)+AN24+AO24</f>
        <v>59.997500000000002</v>
      </c>
      <c r="AS24" s="63"/>
    </row>
    <row r="25" spans="1:46" ht="15" hidden="1" x14ac:dyDescent="0.2">
      <c r="A25" s="3">
        <v>15</v>
      </c>
      <c r="C25" s="121" t="s">
        <v>101</v>
      </c>
      <c r="D25" s="121" t="s">
        <v>49</v>
      </c>
      <c r="E25" s="120">
        <v>2</v>
      </c>
      <c r="F25" s="121" t="s">
        <v>81</v>
      </c>
      <c r="G25" s="9"/>
      <c r="H25" s="66">
        <v>0.42708333333333298</v>
      </c>
      <c r="I25" s="77"/>
      <c r="J25" s="66">
        <v>0.45141203703703708</v>
      </c>
      <c r="K25" s="80"/>
      <c r="L25" s="79">
        <f>J25-H25</f>
        <v>2.4328703703704102E-2</v>
      </c>
      <c r="M25" s="81">
        <v>2.4305555555555556E-2</v>
      </c>
      <c r="N25" s="79">
        <f>ABS(L25-M25)</f>
        <v>2.3148148148546127E-5</v>
      </c>
      <c r="O25" s="80"/>
      <c r="P25" s="82">
        <f>(N25*24*60*60-60)*0.25</f>
        <v>-14.499999999991404</v>
      </c>
      <c r="Q25" s="82">
        <f>IF((P25&lt;0),0,P25)</f>
        <v>0</v>
      </c>
      <c r="R25" s="77"/>
      <c r="S25" s="135">
        <v>72.38</v>
      </c>
      <c r="T25" s="77">
        <v>0</v>
      </c>
      <c r="U25" s="77"/>
      <c r="V25" s="135">
        <v>64.25</v>
      </c>
      <c r="W25" s="77">
        <v>0</v>
      </c>
      <c r="X25" s="77"/>
      <c r="Y25" s="135">
        <v>37.65</v>
      </c>
      <c r="Z25" s="77">
        <v>0</v>
      </c>
      <c r="AA25" s="77"/>
      <c r="AB25" s="135">
        <v>52.57</v>
      </c>
      <c r="AC25" s="77">
        <v>0</v>
      </c>
      <c r="AD25" s="77"/>
      <c r="AE25" s="135">
        <v>46.48</v>
      </c>
      <c r="AF25" s="77">
        <v>0</v>
      </c>
      <c r="AG25" s="77"/>
      <c r="AH25" s="77"/>
      <c r="AI25" s="77"/>
      <c r="AJ25" s="77"/>
      <c r="AK25" s="135">
        <v>179.68</v>
      </c>
      <c r="AL25" s="83">
        <v>210</v>
      </c>
      <c r="AM25" s="83">
        <f>AK25-AL25</f>
        <v>-30.319999999999993</v>
      </c>
      <c r="AN25" s="84">
        <f>IF(AM25&lt;0,0*AK25,0*AL25+0.5*AM25)</f>
        <v>0</v>
      </c>
      <c r="AO25" s="85">
        <v>0</v>
      </c>
      <c r="AP25" s="85"/>
      <c r="AQ25" s="110">
        <f>Q25+(S25*0.25+T25)+(V25*0.25+W25)+(Y25*0.25+Z25)+(AB25*0.25+AC25)+(AE25*0.25+AF25)+(AH25*0.25+AI25)+AN25+AO25</f>
        <v>68.332499999999996</v>
      </c>
      <c r="AS25" s="105"/>
    </row>
    <row r="26" spans="1:46" s="109" customFormat="1" ht="15.75" x14ac:dyDescent="0.25">
      <c r="A26" s="107">
        <v>53</v>
      </c>
      <c r="B26" s="107"/>
      <c r="C26" s="142" t="s">
        <v>161</v>
      </c>
      <c r="D26" s="121" t="s">
        <v>103</v>
      </c>
      <c r="E26" s="149">
        <v>4</v>
      </c>
      <c r="F26" s="142" t="s">
        <v>83</v>
      </c>
      <c r="H26" s="186">
        <v>0.55902777777777701</v>
      </c>
      <c r="I26" s="108"/>
      <c r="J26" s="187">
        <v>0.58310185185185182</v>
      </c>
      <c r="K26" s="150"/>
      <c r="L26" s="188">
        <f>J26-H26</f>
        <v>2.4074074074074803E-2</v>
      </c>
      <c r="M26" s="187">
        <v>2.4305555555555556E-2</v>
      </c>
      <c r="N26" s="188">
        <f>ABS(L26-M26)</f>
        <v>2.3148148148075323E-4</v>
      </c>
      <c r="O26" s="150"/>
      <c r="P26" s="145">
        <f>(N26*24*60*60-60)*0.25</f>
        <v>-10.000000000015731</v>
      </c>
      <c r="Q26" s="145">
        <f>IF((P26&lt;0),0,P26)</f>
        <v>0</v>
      </c>
      <c r="R26" s="108"/>
      <c r="S26" s="146">
        <v>70.66</v>
      </c>
      <c r="T26" s="108">
        <v>0</v>
      </c>
      <c r="U26" s="108"/>
      <c r="V26" s="146">
        <v>38.409999999999997</v>
      </c>
      <c r="W26" s="108">
        <v>0</v>
      </c>
      <c r="X26" s="108"/>
      <c r="Y26" s="146">
        <v>38.72</v>
      </c>
      <c r="Z26" s="108">
        <v>0</v>
      </c>
      <c r="AA26" s="108"/>
      <c r="AB26" s="146">
        <v>48.28</v>
      </c>
      <c r="AC26" s="108">
        <v>0</v>
      </c>
      <c r="AD26" s="108"/>
      <c r="AE26" s="146">
        <v>41.9</v>
      </c>
      <c r="AF26" s="108">
        <v>0</v>
      </c>
      <c r="AG26" s="77"/>
      <c r="AH26" s="77"/>
      <c r="AI26" s="77"/>
      <c r="AJ26" s="108"/>
      <c r="AK26" s="146">
        <v>177.3</v>
      </c>
      <c r="AL26" s="189">
        <v>210</v>
      </c>
      <c r="AM26" s="189">
        <f>AK26-AL26</f>
        <v>-32.699999999999989</v>
      </c>
      <c r="AN26" s="147">
        <f>IF(AM26&lt;0,0*AK26,0*AL26+0.5*AM26)</f>
        <v>0</v>
      </c>
      <c r="AO26" s="148">
        <v>3</v>
      </c>
      <c r="AP26" s="148"/>
      <c r="AQ26" s="202">
        <f>Q26+(S26*0.25+T26)+(V26*0.25+W26)+(Y26*0.25+Z26)+(AB26*0.25+AC26)+(AE26*0.25+AF26)+(AH26*0.25+AI26)+AN26+AO26</f>
        <v>62.4925</v>
      </c>
      <c r="AR26" s="10"/>
      <c r="AS26" s="11">
        <v>3</v>
      </c>
      <c r="AT26" s="107"/>
    </row>
    <row r="27" spans="1:46" s="9" customFormat="1" ht="15" hidden="1" x14ac:dyDescent="0.2">
      <c r="A27" s="3">
        <v>17</v>
      </c>
      <c r="B27" s="3"/>
      <c r="C27" s="121" t="s">
        <v>104</v>
      </c>
      <c r="D27" s="121" t="s">
        <v>59</v>
      </c>
      <c r="E27" s="125">
        <v>2</v>
      </c>
      <c r="F27" s="121" t="s">
        <v>81</v>
      </c>
      <c r="G27" s="75"/>
      <c r="H27" s="66">
        <v>0.43402777777777801</v>
      </c>
      <c r="I27" s="77"/>
      <c r="J27" s="66">
        <v>0.45814814814814814</v>
      </c>
      <c r="K27" s="80"/>
      <c r="L27" s="79">
        <f>J27-H27</f>
        <v>2.4120370370370126E-2</v>
      </c>
      <c r="M27" s="81">
        <v>2.4305555555555556E-2</v>
      </c>
      <c r="N27" s="79">
        <f>ABS(L27-M27)</f>
        <v>1.851851851854304E-4</v>
      </c>
      <c r="O27" s="80"/>
      <c r="P27" s="82">
        <f>(N27*24*60*60-60)*0.25</f>
        <v>-10.999999999994703</v>
      </c>
      <c r="Q27" s="82">
        <f>IF((P27&lt;0),0,P27)</f>
        <v>0</v>
      </c>
      <c r="R27" s="77"/>
      <c r="S27" s="135">
        <v>89.53</v>
      </c>
      <c r="T27" s="77">
        <v>0</v>
      </c>
      <c r="U27" s="77"/>
      <c r="V27" s="135">
        <v>53.25</v>
      </c>
      <c r="W27" s="77">
        <v>0</v>
      </c>
      <c r="X27" s="77"/>
      <c r="Y27" s="135">
        <v>53</v>
      </c>
      <c r="Z27" s="77">
        <v>0</v>
      </c>
      <c r="AA27" s="77"/>
      <c r="AB27" s="135">
        <v>62.63</v>
      </c>
      <c r="AC27" s="77">
        <v>0</v>
      </c>
      <c r="AD27" s="77"/>
      <c r="AE27" s="135">
        <v>66.84</v>
      </c>
      <c r="AF27" s="77">
        <v>0</v>
      </c>
      <c r="AG27" s="77"/>
      <c r="AH27" s="77"/>
      <c r="AI27" s="77"/>
      <c r="AJ27" s="77"/>
      <c r="AK27" s="135">
        <v>191.57</v>
      </c>
      <c r="AL27" s="83">
        <v>210</v>
      </c>
      <c r="AM27" s="83">
        <f>AK27-AL27</f>
        <v>-18.430000000000007</v>
      </c>
      <c r="AN27" s="84">
        <f>IF(AM27&lt;0,0*AK27,0*AL27+0.5*AM27)</f>
        <v>0</v>
      </c>
      <c r="AO27" s="85">
        <v>6</v>
      </c>
      <c r="AP27" s="85"/>
      <c r="AQ27" s="110">
        <f>Q27+(S27*0.25+T27)+(V27*0.25+W27)+(Y27*0.25+Z27)+(AB27*0.25+AC27)+(AE27*0.25+AF27)+(AH27*0.25+AI27)+AN27+AO27</f>
        <v>87.3125</v>
      </c>
      <c r="AR27" s="64"/>
      <c r="AS27" s="72"/>
    </row>
    <row r="28" spans="1:46" s="107" customFormat="1" ht="15" hidden="1" x14ac:dyDescent="0.2">
      <c r="A28" s="3">
        <v>18</v>
      </c>
      <c r="C28" s="121" t="s">
        <v>105</v>
      </c>
      <c r="D28" s="121" t="s">
        <v>106</v>
      </c>
      <c r="E28" s="125">
        <v>1</v>
      </c>
      <c r="F28" s="121" t="s">
        <v>82</v>
      </c>
      <c r="G28" s="109"/>
      <c r="H28" s="66">
        <v>0.4375</v>
      </c>
      <c r="I28" s="77"/>
      <c r="J28" s="66">
        <v>0.46166666666666667</v>
      </c>
      <c r="K28" s="80"/>
      <c r="L28" s="79">
        <f>J28-H28</f>
        <v>2.416666666666667E-2</v>
      </c>
      <c r="M28" s="81">
        <v>2.4305555555555556E-2</v>
      </c>
      <c r="N28" s="79">
        <f>ABS(L28-M28)</f>
        <v>1.3888888888888631E-4</v>
      </c>
      <c r="O28" s="80"/>
      <c r="P28" s="82">
        <f>(N28*24*60*60-60)*0.25</f>
        <v>-12.000000000000055</v>
      </c>
      <c r="Q28" s="82">
        <f>IF((P28&lt;0),0,P28)</f>
        <v>0</v>
      </c>
      <c r="R28" s="77"/>
      <c r="S28" s="135">
        <v>98.88</v>
      </c>
      <c r="T28" s="77">
        <v>0</v>
      </c>
      <c r="U28" s="77"/>
      <c r="V28" s="135">
        <v>77.03</v>
      </c>
      <c r="W28" s="77">
        <v>0</v>
      </c>
      <c r="X28" s="77"/>
      <c r="Y28" s="135">
        <v>59.12</v>
      </c>
      <c r="Z28" s="77">
        <v>0</v>
      </c>
      <c r="AA28" s="77"/>
      <c r="AB28" s="135">
        <v>66.09</v>
      </c>
      <c r="AC28" s="77">
        <v>0</v>
      </c>
      <c r="AD28" s="77"/>
      <c r="AE28" s="135">
        <v>57.7</v>
      </c>
      <c r="AF28" s="77">
        <v>0</v>
      </c>
      <c r="AG28" s="77"/>
      <c r="AH28" s="77"/>
      <c r="AI28" s="77"/>
      <c r="AJ28" s="77"/>
      <c r="AK28" s="135">
        <v>160.69</v>
      </c>
      <c r="AL28" s="83">
        <v>210</v>
      </c>
      <c r="AM28" s="83">
        <f>AK28-AL28</f>
        <v>-49.31</v>
      </c>
      <c r="AN28" s="84">
        <f>IF(AM28&lt;0,0*AK28,0*AL28+0.5*AM28)</f>
        <v>0</v>
      </c>
      <c r="AO28" s="85">
        <v>0</v>
      </c>
      <c r="AP28" s="85"/>
      <c r="AQ28" s="110">
        <f>Q28+(S28*0.25+T28)+(V28*0.25+W28)+(Y28*0.25+Z28)+(AB28*0.25+AC28)+(AE28*0.25+AF28)+(AH28*0.25+AI28)+AN28+AO28</f>
        <v>89.704999999999998</v>
      </c>
      <c r="AR28" s="10"/>
      <c r="AS28" s="11"/>
    </row>
    <row r="29" spans="1:46" s="107" customFormat="1" ht="15" hidden="1" x14ac:dyDescent="0.2">
      <c r="A29" s="3">
        <v>19</v>
      </c>
      <c r="C29" s="121" t="s">
        <v>107</v>
      </c>
      <c r="D29" s="121" t="s">
        <v>59</v>
      </c>
      <c r="E29" s="120">
        <v>1</v>
      </c>
      <c r="F29" s="121" t="s">
        <v>82</v>
      </c>
      <c r="G29" s="109"/>
      <c r="H29" s="66">
        <v>0.44097222222222199</v>
      </c>
      <c r="I29" s="77"/>
      <c r="J29" s="81">
        <v>0.46559027777777778</v>
      </c>
      <c r="K29" s="80"/>
      <c r="L29" s="79">
        <f>J29-H29</f>
        <v>2.4618055555555796E-2</v>
      </c>
      <c r="M29" s="81">
        <v>2.4305555555555556E-2</v>
      </c>
      <c r="N29" s="79">
        <f>ABS(L29-M29)</f>
        <v>3.1250000000023967E-4</v>
      </c>
      <c r="O29" s="80"/>
      <c r="P29" s="82">
        <f>(N29*24*60*60-60)*0.25</f>
        <v>-8.2499999999948237</v>
      </c>
      <c r="Q29" s="82">
        <f>IF((P29&lt;0),0,P29)</f>
        <v>0</v>
      </c>
      <c r="R29" s="77"/>
      <c r="S29" s="135">
        <v>85.89</v>
      </c>
      <c r="T29" s="77">
        <v>0</v>
      </c>
      <c r="U29" s="77"/>
      <c r="V29" s="135">
        <v>51.22</v>
      </c>
      <c r="W29" s="77">
        <v>0</v>
      </c>
      <c r="X29" s="77"/>
      <c r="Y29" s="135">
        <v>47.53</v>
      </c>
      <c r="Z29" s="77">
        <v>0</v>
      </c>
      <c r="AA29" s="77"/>
      <c r="AB29" s="135">
        <v>72.28</v>
      </c>
      <c r="AC29" s="77">
        <v>2</v>
      </c>
      <c r="AD29" s="77"/>
      <c r="AE29" s="135">
        <v>68.13</v>
      </c>
      <c r="AF29" s="77">
        <v>0</v>
      </c>
      <c r="AG29" s="77"/>
      <c r="AH29" s="77"/>
      <c r="AI29" s="77"/>
      <c r="AJ29" s="77"/>
      <c r="AK29" s="135">
        <v>179.3</v>
      </c>
      <c r="AL29" s="83">
        <v>210</v>
      </c>
      <c r="AM29" s="83">
        <f>AK29-AL29</f>
        <v>-30.699999999999989</v>
      </c>
      <c r="AN29" s="84">
        <f>IF(AM29&lt;0,0*AK29,0*AL29+0.5*AM29)</f>
        <v>0</v>
      </c>
      <c r="AO29" s="85">
        <v>0</v>
      </c>
      <c r="AP29" s="85"/>
      <c r="AQ29" s="110">
        <f>Q29+(S29*0.25+T29)+(V29*0.25+W29)+(Y29*0.25+Z29)+(AB29*0.25+AC29)+(AE29*0.25+AF29)+(AH29*0.25+AI29)+AN29+AO29</f>
        <v>83.262500000000003</v>
      </c>
      <c r="AR29" s="10"/>
      <c r="AS29" s="11"/>
    </row>
    <row r="30" spans="1:46" s="107" customFormat="1" ht="15" hidden="1" x14ac:dyDescent="0.2">
      <c r="A30" s="3">
        <v>21</v>
      </c>
      <c r="C30" s="121" t="s">
        <v>109</v>
      </c>
      <c r="D30" s="121" t="s">
        <v>110</v>
      </c>
      <c r="E30" s="120">
        <v>3</v>
      </c>
      <c r="F30" s="121" t="s">
        <v>111</v>
      </c>
      <c r="G30" s="109"/>
      <c r="H30" s="66">
        <v>0.44791666666666702</v>
      </c>
      <c r="I30" s="77"/>
      <c r="J30" s="81">
        <v>0.47175925925925927</v>
      </c>
      <c r="K30" s="80"/>
      <c r="L30" s="79">
        <f>J30-H30</f>
        <v>2.3842592592592249E-2</v>
      </c>
      <c r="M30" s="81">
        <v>2.4305555555555556E-2</v>
      </c>
      <c r="N30" s="79">
        <f>ABS(L30-M30)</f>
        <v>4.6296296296330711E-4</v>
      </c>
      <c r="O30" s="80"/>
      <c r="P30" s="82">
        <f>(N30*24*60*60-60)*0.25</f>
        <v>-4.9999999999925659</v>
      </c>
      <c r="Q30" s="82">
        <f>IF((P30&lt;0),0,P30)</f>
        <v>0</v>
      </c>
      <c r="R30" s="77"/>
      <c r="S30" s="135">
        <v>80.37</v>
      </c>
      <c r="T30" s="77">
        <v>0</v>
      </c>
      <c r="U30" s="77"/>
      <c r="V30" s="135">
        <v>48.25</v>
      </c>
      <c r="W30" s="77">
        <v>0</v>
      </c>
      <c r="X30" s="77"/>
      <c r="Y30" s="135">
        <v>42.22</v>
      </c>
      <c r="Z30" s="77">
        <v>0</v>
      </c>
      <c r="AA30" s="77"/>
      <c r="AB30" s="135">
        <v>54.94</v>
      </c>
      <c r="AC30" s="77">
        <v>0</v>
      </c>
      <c r="AD30" s="77"/>
      <c r="AE30" s="135">
        <v>48.16</v>
      </c>
      <c r="AF30" s="77">
        <v>0</v>
      </c>
      <c r="AG30" s="77"/>
      <c r="AH30" s="77"/>
      <c r="AI30" s="77"/>
      <c r="AJ30" s="77"/>
      <c r="AK30" s="135">
        <v>164.46</v>
      </c>
      <c r="AL30" s="83">
        <v>210</v>
      </c>
      <c r="AM30" s="83">
        <f>AK30-AL30</f>
        <v>-45.539999999999992</v>
      </c>
      <c r="AN30" s="84">
        <f>IF(AM30&lt;0,0*AK30,0*AL30+0.5*AM30)</f>
        <v>0</v>
      </c>
      <c r="AO30" s="85">
        <v>0</v>
      </c>
      <c r="AP30" s="85"/>
      <c r="AQ30" s="110">
        <f>Q30+(S30*0.25+T30)+(V30*0.25+W30)+(Y30*0.25+Z30)+(AB30*0.25+AC30)+(AE30*0.25+AF30)+(AH30*0.25+AI30)+AN30+AO30</f>
        <v>68.484999999999999</v>
      </c>
      <c r="AR30" s="10"/>
      <c r="AS30" s="11"/>
    </row>
    <row r="31" spans="1:46" s="107" customFormat="1" ht="15" hidden="1" x14ac:dyDescent="0.2">
      <c r="A31" s="3">
        <v>22</v>
      </c>
      <c r="C31" s="121" t="s">
        <v>112</v>
      </c>
      <c r="D31" s="121" t="s">
        <v>113</v>
      </c>
      <c r="E31" s="125">
        <v>2</v>
      </c>
      <c r="F31" s="121" t="s">
        <v>81</v>
      </c>
      <c r="G31" s="109"/>
      <c r="H31" s="66">
        <v>0.45138888888888901</v>
      </c>
      <c r="I31" s="77"/>
      <c r="J31" s="81">
        <v>0.47574074074074074</v>
      </c>
      <c r="K31" s="80"/>
      <c r="L31" s="79">
        <f>J31-H31</f>
        <v>2.4351851851851736E-2</v>
      </c>
      <c r="M31" s="81">
        <v>2.4305555555555556E-2</v>
      </c>
      <c r="N31" s="79">
        <f>ABS(L31-M31)</f>
        <v>4.629629629617979E-5</v>
      </c>
      <c r="O31" s="80"/>
      <c r="P31" s="82">
        <f>(N31*24*60*60-60)*0.25</f>
        <v>-14.000000000002517</v>
      </c>
      <c r="Q31" s="82">
        <f>IF((P31&lt;0),0,P31)</f>
        <v>0</v>
      </c>
      <c r="R31" s="77"/>
      <c r="S31" s="135">
        <v>77.47</v>
      </c>
      <c r="T31" s="77">
        <v>0</v>
      </c>
      <c r="U31" s="77"/>
      <c r="V31" s="135">
        <v>42.25</v>
      </c>
      <c r="W31" s="77">
        <v>0</v>
      </c>
      <c r="X31" s="77"/>
      <c r="Y31" s="135">
        <v>43.62</v>
      </c>
      <c r="Z31" s="77">
        <v>0</v>
      </c>
      <c r="AA31" s="77"/>
      <c r="AB31" s="135">
        <v>53.03</v>
      </c>
      <c r="AC31" s="77">
        <v>0</v>
      </c>
      <c r="AD31" s="77"/>
      <c r="AE31" s="135">
        <v>51.48</v>
      </c>
      <c r="AF31" s="77">
        <v>0</v>
      </c>
      <c r="AG31" s="77"/>
      <c r="AH31" s="77"/>
      <c r="AI31" s="77"/>
      <c r="AJ31" s="77"/>
      <c r="AK31" s="135">
        <v>168.2</v>
      </c>
      <c r="AL31" s="83">
        <v>210</v>
      </c>
      <c r="AM31" s="83">
        <f>AK31-AL31</f>
        <v>-41.800000000000011</v>
      </c>
      <c r="AN31" s="84">
        <f>IF(AM31&lt;0,0*AK31,0*AL31+0.5*AM31)</f>
        <v>0</v>
      </c>
      <c r="AO31" s="85">
        <v>0</v>
      </c>
      <c r="AP31" s="85"/>
      <c r="AQ31" s="110">
        <f>Q31+(S31*0.25+T31)+(V31*0.25+W31)+(Y31*0.25+Z31)+(AB31*0.25+AC31)+(AE31*0.25+AF31)+(AH31*0.25+AI31)+AN31+AO31</f>
        <v>66.962500000000006</v>
      </c>
      <c r="AR31" s="10"/>
      <c r="AS31" s="11"/>
    </row>
    <row r="32" spans="1:46" s="107" customFormat="1" ht="15.75" x14ac:dyDescent="0.25">
      <c r="A32" s="107">
        <v>42</v>
      </c>
      <c r="C32" s="142" t="s">
        <v>144</v>
      </c>
      <c r="D32" s="121" t="s">
        <v>90</v>
      </c>
      <c r="E32" s="143">
        <v>4</v>
      </c>
      <c r="F32" s="142" t="s">
        <v>83</v>
      </c>
      <c r="G32" s="123"/>
      <c r="H32" s="186">
        <v>0.52083333333333304</v>
      </c>
      <c r="I32" s="108"/>
      <c r="J32" s="187">
        <v>0.54501157407407408</v>
      </c>
      <c r="K32" s="150"/>
      <c r="L32" s="188">
        <f>J32-H32</f>
        <v>2.4178240740741042E-2</v>
      </c>
      <c r="M32" s="187">
        <v>2.4305555555555556E-2</v>
      </c>
      <c r="N32" s="188">
        <f>ABS(L32-M32)</f>
        <v>1.2731481481451437E-4</v>
      </c>
      <c r="O32" s="150"/>
      <c r="P32" s="145">
        <f>(N32*24*60*60-60)*0.25</f>
        <v>-12.250000000006489</v>
      </c>
      <c r="Q32" s="145">
        <f>IF((P32&lt;0),0,P32)</f>
        <v>0</v>
      </c>
      <c r="R32" s="108"/>
      <c r="S32" s="146">
        <v>71.5</v>
      </c>
      <c r="T32" s="108">
        <v>0</v>
      </c>
      <c r="U32" s="108"/>
      <c r="V32" s="146">
        <v>38.409999999999997</v>
      </c>
      <c r="W32" s="108">
        <v>0</v>
      </c>
      <c r="X32" s="108"/>
      <c r="Y32" s="146">
        <v>36.25</v>
      </c>
      <c r="Z32" s="108">
        <v>0</v>
      </c>
      <c r="AA32" s="108"/>
      <c r="AB32" s="146">
        <v>49.44</v>
      </c>
      <c r="AC32" s="108">
        <v>0</v>
      </c>
      <c r="AD32" s="108"/>
      <c r="AE32" s="146">
        <v>43.49</v>
      </c>
      <c r="AF32" s="108">
        <v>0</v>
      </c>
      <c r="AG32" s="77"/>
      <c r="AH32" s="77"/>
      <c r="AI32" s="77"/>
      <c r="AJ32" s="108"/>
      <c r="AK32" s="146">
        <v>168.57</v>
      </c>
      <c r="AL32" s="189">
        <v>210</v>
      </c>
      <c r="AM32" s="189">
        <f>AK32-AL32</f>
        <v>-41.430000000000007</v>
      </c>
      <c r="AN32" s="147">
        <f>IF(AM32&lt;0,0*AK32,0*AL32+0.5*AM32)</f>
        <v>0</v>
      </c>
      <c r="AO32" s="148">
        <v>3</v>
      </c>
      <c r="AP32" s="148"/>
      <c r="AQ32" s="202">
        <f>Q32+(S32*0.25+T32)+(V32*0.25+W32)+(Y32*0.25+Z32)+(AB32*0.25+AC32)+(AE32*0.25+AF32)+(AH32*0.25+AI32)+AN32+AO32</f>
        <v>62.772500000000001</v>
      </c>
      <c r="AR32" s="64"/>
      <c r="AS32" s="11">
        <v>4</v>
      </c>
    </row>
    <row r="33" spans="1:46" ht="15" hidden="1" x14ac:dyDescent="0.2">
      <c r="A33" s="3">
        <v>24</v>
      </c>
      <c r="C33" s="121" t="s">
        <v>115</v>
      </c>
      <c r="D33" s="121" t="s">
        <v>116</v>
      </c>
      <c r="E33" s="125">
        <v>1</v>
      </c>
      <c r="F33" s="121" t="s">
        <v>82</v>
      </c>
      <c r="G33" s="9"/>
      <c r="H33" s="66">
        <v>0.45833333333333298</v>
      </c>
      <c r="I33" s="77"/>
      <c r="J33" s="81">
        <v>0.48290509259259262</v>
      </c>
      <c r="K33" s="80"/>
      <c r="L33" s="79">
        <f>J33-H33</f>
        <v>2.457175925925964E-2</v>
      </c>
      <c r="M33" s="81">
        <v>2.4305555555555556E-2</v>
      </c>
      <c r="N33" s="79">
        <f>ABS(L33-M33)</f>
        <v>2.6620370370408417E-4</v>
      </c>
      <c r="O33" s="80"/>
      <c r="P33" s="82">
        <f>(N33*24*60*60-60)*0.25</f>
        <v>-9.2499999999917826</v>
      </c>
      <c r="Q33" s="82">
        <f>IF((P33&lt;0),0,P33)</f>
        <v>0</v>
      </c>
      <c r="R33" s="77"/>
      <c r="S33" s="135">
        <v>138.37</v>
      </c>
      <c r="T33" s="77">
        <v>0</v>
      </c>
      <c r="U33" s="77"/>
      <c r="V33" s="135">
        <v>151.44</v>
      </c>
      <c r="W33" s="77">
        <v>0</v>
      </c>
      <c r="X33" s="77"/>
      <c r="Y33" s="135">
        <v>57.69</v>
      </c>
      <c r="Z33" s="77">
        <v>0</v>
      </c>
      <c r="AA33" s="77"/>
      <c r="AB33" s="135">
        <v>87.13</v>
      </c>
      <c r="AC33" s="77">
        <v>0</v>
      </c>
      <c r="AD33" s="77"/>
      <c r="AE33" s="135">
        <v>67.819999999999993</v>
      </c>
      <c r="AF33" s="77">
        <v>0</v>
      </c>
      <c r="AG33" s="77"/>
      <c r="AH33" s="77"/>
      <c r="AI33" s="77"/>
      <c r="AJ33" s="77"/>
      <c r="AK33" s="135">
        <v>229.33</v>
      </c>
      <c r="AL33" s="83">
        <v>210</v>
      </c>
      <c r="AM33" s="83">
        <f>AK33-AL33</f>
        <v>19.330000000000013</v>
      </c>
      <c r="AN33" s="84">
        <f>IF(AM33&lt;0,0*AK33,0*AL33+0.5*AM33)</f>
        <v>9.6650000000000063</v>
      </c>
      <c r="AO33" s="85">
        <v>0</v>
      </c>
      <c r="AP33" s="85"/>
      <c r="AQ33" s="110">
        <f>Q33+(S33*0.25+T33)+(V33*0.25+W33)+(Y33*0.25+Z33)+(AB33*0.25+AC33)+(AE33*0.25+AF33)+(AH33*0.25+AI33)+AN33+AO33</f>
        <v>135.2775</v>
      </c>
      <c r="AS33" s="63"/>
    </row>
    <row r="34" spans="1:46" ht="15" hidden="1" x14ac:dyDescent="0.2">
      <c r="A34" s="3">
        <v>25</v>
      </c>
      <c r="C34" s="121" t="s">
        <v>117</v>
      </c>
      <c r="D34" s="121" t="s">
        <v>118</v>
      </c>
      <c r="E34" s="125">
        <v>1</v>
      </c>
      <c r="F34" s="121" t="s">
        <v>82</v>
      </c>
      <c r="G34" s="9"/>
      <c r="H34" s="66">
        <v>0.46180555555555503</v>
      </c>
      <c r="I34" s="77"/>
      <c r="J34" s="81">
        <v>0.48633101851851851</v>
      </c>
      <c r="K34" s="80"/>
      <c r="L34" s="79">
        <f>J34-H34</f>
        <v>2.4525462962963485E-2</v>
      </c>
      <c r="M34" s="81">
        <v>2.4305555555555556E-2</v>
      </c>
      <c r="N34" s="79">
        <f>ABS(L34-M34)</f>
        <v>2.1990740740792866E-4</v>
      </c>
      <c r="O34" s="80"/>
      <c r="P34" s="82">
        <f>(N34*24*60*60-60)*0.25</f>
        <v>-10.249999999988741</v>
      </c>
      <c r="Q34" s="82">
        <f>IF((P34&lt;0),0,P34)</f>
        <v>0</v>
      </c>
      <c r="R34" s="77"/>
      <c r="S34" s="135">
        <v>86.34</v>
      </c>
      <c r="T34" s="77">
        <v>0</v>
      </c>
      <c r="U34" s="77"/>
      <c r="V34" s="135">
        <v>55.09</v>
      </c>
      <c r="W34" s="77">
        <v>0</v>
      </c>
      <c r="X34" s="77"/>
      <c r="Y34" s="135">
        <v>42</v>
      </c>
      <c r="Z34" s="77">
        <v>0</v>
      </c>
      <c r="AA34" s="77"/>
      <c r="AB34" s="135">
        <v>67.22</v>
      </c>
      <c r="AC34" s="77">
        <v>0</v>
      </c>
      <c r="AD34" s="77"/>
      <c r="AE34" s="135">
        <v>53.97</v>
      </c>
      <c r="AF34" s="77">
        <v>0</v>
      </c>
      <c r="AG34" s="77"/>
      <c r="AH34" s="77"/>
      <c r="AI34" s="77"/>
      <c r="AJ34" s="77"/>
      <c r="AK34" s="135">
        <v>153.63</v>
      </c>
      <c r="AL34" s="83">
        <v>210</v>
      </c>
      <c r="AM34" s="83">
        <f>AK34-AL34</f>
        <v>-56.370000000000005</v>
      </c>
      <c r="AN34" s="84">
        <f>IF(AM34&lt;0,0*AK34,0*AL34+0.5*AM34)</f>
        <v>0</v>
      </c>
      <c r="AO34" s="85">
        <v>3</v>
      </c>
      <c r="AP34" s="85"/>
      <c r="AQ34" s="110">
        <f>Q34+(S34*0.25+T34)+(V34*0.25+W34)+(Y34*0.25+Z34)+(AB34*0.25+AC34)+(AE34*0.25+AF34)+(AH34*0.25+AI34)+AN34+AO34</f>
        <v>79.155000000000001</v>
      </c>
      <c r="AS34" s="63"/>
    </row>
    <row r="35" spans="1:46" ht="15" hidden="1" x14ac:dyDescent="0.2">
      <c r="A35" s="3">
        <v>26</v>
      </c>
      <c r="C35" s="121" t="s">
        <v>119</v>
      </c>
      <c r="D35" s="121" t="s">
        <v>120</v>
      </c>
      <c r="E35" s="120">
        <v>5</v>
      </c>
      <c r="F35" s="121" t="s">
        <v>84</v>
      </c>
      <c r="G35" s="9"/>
      <c r="H35" s="66">
        <v>0.46527777777777801</v>
      </c>
      <c r="I35" s="77"/>
      <c r="J35" s="81">
        <v>0.48945601851851855</v>
      </c>
      <c r="K35" s="80"/>
      <c r="L35" s="79">
        <f>J35-H35</f>
        <v>2.4178240740740542E-2</v>
      </c>
      <c r="M35" s="81">
        <v>2.4305555555555556E-2</v>
      </c>
      <c r="N35" s="79">
        <f>ABS(L35-M35)</f>
        <v>1.2731481481501397E-4</v>
      </c>
      <c r="O35" s="80"/>
      <c r="P35" s="82">
        <f>(N35*24*60*60-60)*0.25</f>
        <v>-12.249999999995698</v>
      </c>
      <c r="Q35" s="82">
        <f>IF((P35&lt;0),0,P35)</f>
        <v>0</v>
      </c>
      <c r="R35" s="77"/>
      <c r="S35" s="135">
        <v>86.88</v>
      </c>
      <c r="T35" s="77">
        <v>0</v>
      </c>
      <c r="U35" s="77"/>
      <c r="V35" s="135">
        <v>48.62</v>
      </c>
      <c r="W35" s="77">
        <v>0</v>
      </c>
      <c r="X35" s="77"/>
      <c r="Y35" s="135">
        <v>49.22</v>
      </c>
      <c r="Z35" s="77">
        <v>0</v>
      </c>
      <c r="AA35" s="77"/>
      <c r="AB35" s="135">
        <v>67.09</v>
      </c>
      <c r="AC35" s="77">
        <v>0</v>
      </c>
      <c r="AD35" s="77"/>
      <c r="AE35" s="135">
        <v>61.07</v>
      </c>
      <c r="AF35" s="77">
        <v>0</v>
      </c>
      <c r="AG35" s="77"/>
      <c r="AH35" s="77"/>
      <c r="AI35" s="77"/>
      <c r="AJ35" s="77"/>
      <c r="AK35" s="135">
        <v>164.6</v>
      </c>
      <c r="AL35" s="83">
        <v>210</v>
      </c>
      <c r="AM35" s="83">
        <f>AK35-AL35</f>
        <v>-45.400000000000006</v>
      </c>
      <c r="AN35" s="84">
        <f>IF(AM35&lt;0,0*AK35,0*AL35+0.5*AM35)</f>
        <v>0</v>
      </c>
      <c r="AO35" s="85">
        <v>9</v>
      </c>
      <c r="AP35" s="85"/>
      <c r="AQ35" s="110">
        <f>Q35+(S35*0.25+T35)+(V35*0.25+W35)+(Y35*0.25+Z35)+(AB35*0.25+AC35)+(AE35*0.25+AF35)+(AH35*0.25+AI35)+AN35+AO35</f>
        <v>87.22</v>
      </c>
      <c r="AS35" s="63"/>
    </row>
    <row r="36" spans="1:46" ht="15" hidden="1" x14ac:dyDescent="0.2">
      <c r="A36" s="3">
        <v>27</v>
      </c>
      <c r="C36" s="121" t="s">
        <v>121</v>
      </c>
      <c r="D36" s="121" t="s">
        <v>122</v>
      </c>
      <c r="E36" s="120">
        <v>1</v>
      </c>
      <c r="F36" s="121" t="s">
        <v>82</v>
      </c>
      <c r="G36" s="75"/>
      <c r="H36" s="66">
        <v>0.46875</v>
      </c>
      <c r="I36" s="77"/>
      <c r="J36" s="81">
        <v>0.4929398148148148</v>
      </c>
      <c r="K36" s="80"/>
      <c r="L36" s="79">
        <f>J36-H36</f>
        <v>2.4189814814814803E-2</v>
      </c>
      <c r="M36" s="81">
        <v>2.4305555555555556E-2</v>
      </c>
      <c r="N36" s="79">
        <f>ABS(L36-M36)</f>
        <v>1.1574074074075305E-4</v>
      </c>
      <c r="O36" s="80"/>
      <c r="P36" s="82">
        <f>(N36*24*60*60-60)*0.25</f>
        <v>-12.499999999999734</v>
      </c>
      <c r="Q36" s="82">
        <f>IF((P36&lt;0),0,P36)</f>
        <v>0</v>
      </c>
      <c r="R36" s="77"/>
      <c r="S36" s="135">
        <v>71.540000000000006</v>
      </c>
      <c r="T36" s="77">
        <v>0</v>
      </c>
      <c r="U36" s="77"/>
      <c r="V36" s="135">
        <v>41.9</v>
      </c>
      <c r="W36" s="77">
        <v>0</v>
      </c>
      <c r="X36" s="77"/>
      <c r="Y36" s="135">
        <v>36.409999999999997</v>
      </c>
      <c r="Z36" s="77">
        <v>0</v>
      </c>
      <c r="AA36" s="77"/>
      <c r="AB36" s="135">
        <v>50.4</v>
      </c>
      <c r="AC36" s="77">
        <v>0</v>
      </c>
      <c r="AD36" s="77"/>
      <c r="AE36" s="135">
        <v>44.36</v>
      </c>
      <c r="AF36" s="77">
        <v>0</v>
      </c>
      <c r="AG36" s="77"/>
      <c r="AH36" s="77"/>
      <c r="AI36" s="77"/>
      <c r="AJ36" s="77"/>
      <c r="AK36" s="135">
        <v>156.26</v>
      </c>
      <c r="AL36" s="83">
        <v>210</v>
      </c>
      <c r="AM36" s="83">
        <f>AK36-AL36</f>
        <v>-53.740000000000009</v>
      </c>
      <c r="AN36" s="84">
        <f>IF(AM36&lt;0,0*AK36,0*AL36+0.5*AM36)</f>
        <v>0</v>
      </c>
      <c r="AO36" s="85">
        <v>0</v>
      </c>
      <c r="AP36" s="85"/>
      <c r="AQ36" s="110">
        <f>Q36+(S36*0.25+T36)+(V36*0.25+W36)+(Y36*0.25+Z36)+(AB36*0.25+AC36)+(AE36*0.25+AF36)+(AH36*0.25+AI36)+AN36+AO36</f>
        <v>61.152500000000003</v>
      </c>
      <c r="AR36" s="64"/>
      <c r="AS36" s="63"/>
    </row>
    <row r="37" spans="1:46" ht="15" hidden="1" x14ac:dyDescent="0.2">
      <c r="A37" s="3">
        <v>28</v>
      </c>
      <c r="C37" s="121" t="s">
        <v>123</v>
      </c>
      <c r="D37" s="121" t="s">
        <v>124</v>
      </c>
      <c r="E37" s="120">
        <v>2</v>
      </c>
      <c r="F37" s="121" t="s">
        <v>81</v>
      </c>
      <c r="G37" s="75"/>
      <c r="H37" s="66">
        <v>0.47222222222222199</v>
      </c>
      <c r="I37" s="77"/>
      <c r="J37" s="81">
        <v>0.49640046296296297</v>
      </c>
      <c r="K37" s="80"/>
      <c r="L37" s="79">
        <f>J37-H37</f>
        <v>2.4178240740740986E-2</v>
      </c>
      <c r="M37" s="81">
        <v>2.4305555555555556E-2</v>
      </c>
      <c r="N37" s="79">
        <f>ABS(L37-M37)</f>
        <v>1.2731481481456988E-4</v>
      </c>
      <c r="O37" s="80"/>
      <c r="P37" s="82">
        <f>(N37*24*60*60-60)*0.25</f>
        <v>-12.25000000000529</v>
      </c>
      <c r="Q37" s="82">
        <f>IF((P37&lt;0),0,P37)</f>
        <v>0</v>
      </c>
      <c r="R37" s="77"/>
      <c r="S37" s="135">
        <v>88.5</v>
      </c>
      <c r="T37" s="77">
        <v>0</v>
      </c>
      <c r="U37" s="77"/>
      <c r="V37" s="135">
        <v>59.06</v>
      </c>
      <c r="W37" s="77">
        <v>0</v>
      </c>
      <c r="X37" s="77"/>
      <c r="Y37" s="135">
        <v>48.22</v>
      </c>
      <c r="Z37" s="77">
        <v>0</v>
      </c>
      <c r="AA37" s="77"/>
      <c r="AB37" s="135">
        <v>59.88</v>
      </c>
      <c r="AC37" s="77">
        <v>0</v>
      </c>
      <c r="AD37" s="77"/>
      <c r="AE37" s="135">
        <v>56.49</v>
      </c>
      <c r="AF37" s="77">
        <v>0</v>
      </c>
      <c r="AG37" s="77"/>
      <c r="AH37" s="77"/>
      <c r="AI37" s="77"/>
      <c r="AJ37" s="77"/>
      <c r="AK37" s="135">
        <v>136.68</v>
      </c>
      <c r="AL37" s="83">
        <v>210</v>
      </c>
      <c r="AM37" s="83">
        <f>AK37-AL37</f>
        <v>-73.319999999999993</v>
      </c>
      <c r="AN37" s="84">
        <f>IF(AM37&lt;0,0*AK37,0*AL37+0.5*AM37)</f>
        <v>0</v>
      </c>
      <c r="AO37" s="85">
        <v>0</v>
      </c>
      <c r="AP37" s="85"/>
      <c r="AQ37" s="110">
        <f>Q37+(S37*0.25+T37)+(V37*0.25+W37)+(Y37*0.25+Z37)+(AB37*0.25+AC37)+(AE37*0.25+AF37)+(AH37*0.25+AI37)+AN37+AO37</f>
        <v>78.037499999999994</v>
      </c>
      <c r="AR37" s="64"/>
      <c r="AS37" s="63"/>
    </row>
    <row r="38" spans="1:46" ht="15" hidden="1" x14ac:dyDescent="0.2">
      <c r="A38" s="3">
        <v>29</v>
      </c>
      <c r="C38" s="121" t="s">
        <v>125</v>
      </c>
      <c r="D38" s="121" t="s">
        <v>126</v>
      </c>
      <c r="E38" s="120">
        <v>1</v>
      </c>
      <c r="F38" s="121" t="s">
        <v>82</v>
      </c>
      <c r="G38" s="75"/>
      <c r="H38" s="66">
        <v>0.47569444444444398</v>
      </c>
      <c r="I38" s="77"/>
      <c r="J38" s="81">
        <v>0.49993055555555554</v>
      </c>
      <c r="K38" s="80"/>
      <c r="L38" s="79">
        <f>J38-H38</f>
        <v>2.4236111111111569E-2</v>
      </c>
      <c r="M38" s="81">
        <v>2.4305555555555556E-2</v>
      </c>
      <c r="N38" s="79">
        <f>ABS(L38-M38)</f>
        <v>6.9444444443986925E-5</v>
      </c>
      <c r="O38" s="80"/>
      <c r="P38" s="82">
        <f>(N38*24*60*60-60)*0.25</f>
        <v>-13.500000000009882</v>
      </c>
      <c r="Q38" s="82">
        <f>IF((P38&lt;0),0,P38)</f>
        <v>0</v>
      </c>
      <c r="R38" s="77"/>
      <c r="S38" s="135">
        <v>82.22</v>
      </c>
      <c r="T38" s="77">
        <v>2</v>
      </c>
      <c r="U38" s="77"/>
      <c r="V38" s="135">
        <v>49.1</v>
      </c>
      <c r="W38" s="77">
        <v>0</v>
      </c>
      <c r="X38" s="77"/>
      <c r="Y38" s="135">
        <v>43.78</v>
      </c>
      <c r="Z38" s="77">
        <v>0</v>
      </c>
      <c r="AA38" s="77"/>
      <c r="AB38" s="135">
        <v>55.75</v>
      </c>
      <c r="AC38" s="77">
        <v>0</v>
      </c>
      <c r="AD38" s="77"/>
      <c r="AE38" s="135">
        <v>51.04</v>
      </c>
      <c r="AF38" s="77">
        <v>0</v>
      </c>
      <c r="AG38" s="77"/>
      <c r="AH38" s="77"/>
      <c r="AI38" s="77"/>
      <c r="AJ38" s="77"/>
      <c r="AK38" s="135">
        <v>123.6</v>
      </c>
      <c r="AL38" s="83">
        <v>210</v>
      </c>
      <c r="AM38" s="83">
        <f>AK38-AL38</f>
        <v>-86.4</v>
      </c>
      <c r="AN38" s="84">
        <f>IF(AM38&lt;0,0*AK38,0*AL38+0.5*AM38)</f>
        <v>0</v>
      </c>
      <c r="AO38" s="85">
        <v>0</v>
      </c>
      <c r="AP38" s="85"/>
      <c r="AQ38" s="110">
        <f>Q38+(S38*0.25+T38)+(V38*0.25+W38)+(Y38*0.25+Z38)+(AB38*0.25+AC38)+(AE38*0.25+AF38)+(AH38*0.25+AI38)+AN38+AO38</f>
        <v>72.472499999999997</v>
      </c>
      <c r="AS38" s="63"/>
    </row>
    <row r="39" spans="1:46" ht="15" hidden="1" x14ac:dyDescent="0.2">
      <c r="A39" s="3">
        <v>31</v>
      </c>
      <c r="C39" s="121" t="s">
        <v>127</v>
      </c>
      <c r="D39" s="121" t="s">
        <v>128</v>
      </c>
      <c r="E39" s="120">
        <v>5</v>
      </c>
      <c r="F39" s="121" t="s">
        <v>84</v>
      </c>
      <c r="G39" s="9"/>
      <c r="H39" s="66">
        <v>0.48263888888888901</v>
      </c>
      <c r="I39" s="77"/>
      <c r="J39" s="81">
        <v>0.50685185185185189</v>
      </c>
      <c r="K39" s="80"/>
      <c r="L39" s="79">
        <f>J39-H39</f>
        <v>2.4212962962962881E-2</v>
      </c>
      <c r="M39" s="81">
        <v>2.4305555555555556E-2</v>
      </c>
      <c r="N39" s="79">
        <f>ABS(L39-M39)</f>
        <v>9.2592592592675299E-5</v>
      </c>
      <c r="O39" s="80"/>
      <c r="P39" s="82">
        <f>(N39*24*60*60-60)*0.25</f>
        <v>-12.999999999998213</v>
      </c>
      <c r="Q39" s="82">
        <f>IF((P39&lt;0),0,P39)</f>
        <v>0</v>
      </c>
      <c r="R39" s="77"/>
      <c r="S39" s="135">
        <v>76.63</v>
      </c>
      <c r="T39" s="77">
        <v>0</v>
      </c>
      <c r="U39" s="77"/>
      <c r="V39" s="135">
        <v>42</v>
      </c>
      <c r="W39" s="77">
        <v>0</v>
      </c>
      <c r="X39" s="77"/>
      <c r="Y39" s="135">
        <v>38.75</v>
      </c>
      <c r="Z39" s="77">
        <v>0</v>
      </c>
      <c r="AA39" s="77"/>
      <c r="AB39" s="135">
        <v>57.13</v>
      </c>
      <c r="AC39" s="77">
        <v>0</v>
      </c>
      <c r="AD39" s="77"/>
      <c r="AE39" s="135">
        <v>49.98</v>
      </c>
      <c r="AF39" s="77">
        <v>0</v>
      </c>
      <c r="AG39" s="77"/>
      <c r="AH39" s="77"/>
      <c r="AI39" s="77"/>
      <c r="AJ39" s="77"/>
      <c r="AK39" s="135">
        <v>162.16999999999999</v>
      </c>
      <c r="AL39" s="83">
        <v>210</v>
      </c>
      <c r="AM39" s="83">
        <f>AK39-AL39</f>
        <v>-47.830000000000013</v>
      </c>
      <c r="AN39" s="84">
        <f>IF(AM39&lt;0,0*AK39,0*AL39+0.5*AM39)</f>
        <v>0</v>
      </c>
      <c r="AO39" s="85">
        <v>3</v>
      </c>
      <c r="AP39" s="85"/>
      <c r="AQ39" s="110">
        <f>Q39+(S39*0.25+T39)+(V39*0.25+W39)+(Y39*0.25+Z39)+(AB39*0.25+AC39)+(AE39*0.25+AF39)+(AH39*0.25+AI39)+AN39+AO39</f>
        <v>69.122500000000002</v>
      </c>
      <c r="AS39" s="63"/>
    </row>
    <row r="40" spans="1:46" ht="15" hidden="1" x14ac:dyDescent="0.2">
      <c r="A40" s="3">
        <v>32</v>
      </c>
      <c r="C40" s="121" t="s">
        <v>129</v>
      </c>
      <c r="D40" s="121" t="s">
        <v>130</v>
      </c>
      <c r="E40" s="120">
        <v>2</v>
      </c>
      <c r="F40" s="121" t="s">
        <v>81</v>
      </c>
      <c r="G40" s="9"/>
      <c r="H40" s="66">
        <v>0.48749999999999999</v>
      </c>
      <c r="I40" s="77"/>
      <c r="J40" s="81">
        <v>0.51208333333333333</v>
      </c>
      <c r="K40" s="80"/>
      <c r="L40" s="79">
        <f>J40-H40</f>
        <v>2.4583333333333346E-2</v>
      </c>
      <c r="M40" s="81">
        <v>2.4305555555555556E-2</v>
      </c>
      <c r="N40" s="79">
        <f>ABS(L40-M40)</f>
        <v>2.7777777777778997E-4</v>
      </c>
      <c r="O40" s="80"/>
      <c r="P40" s="82">
        <f>(N40*24*60*60-60)*0.25</f>
        <v>-8.9999999999997371</v>
      </c>
      <c r="Q40" s="82">
        <f>IF((P40&lt;0),0,P40)</f>
        <v>0</v>
      </c>
      <c r="R40" s="77"/>
      <c r="S40" s="135">
        <v>81.44</v>
      </c>
      <c r="T40" s="77">
        <v>0</v>
      </c>
      <c r="U40" s="77"/>
      <c r="V40" s="135">
        <v>41.91</v>
      </c>
      <c r="W40" s="77">
        <v>0</v>
      </c>
      <c r="X40" s="77"/>
      <c r="Y40" s="135">
        <v>36.69</v>
      </c>
      <c r="Z40" s="77">
        <v>0</v>
      </c>
      <c r="AA40" s="77"/>
      <c r="AB40" s="135">
        <v>52.4</v>
      </c>
      <c r="AC40" s="77">
        <v>0</v>
      </c>
      <c r="AD40" s="77"/>
      <c r="AE40" s="135">
        <v>46.85</v>
      </c>
      <c r="AF40" s="77">
        <v>0</v>
      </c>
      <c r="AG40" s="77"/>
      <c r="AH40" s="77"/>
      <c r="AI40" s="77"/>
      <c r="AJ40" s="77"/>
      <c r="AK40" s="135">
        <v>164.06</v>
      </c>
      <c r="AL40" s="83">
        <v>210</v>
      </c>
      <c r="AM40" s="83">
        <f>AK40-AL40</f>
        <v>-45.94</v>
      </c>
      <c r="AN40" s="84">
        <f>IF(AM40&lt;0,0*AK40,0*AL40+0.5*AM40)</f>
        <v>0</v>
      </c>
      <c r="AO40" s="85">
        <v>0</v>
      </c>
      <c r="AP40" s="85"/>
      <c r="AQ40" s="110">
        <f>Q40+(S40*0.25+T40)+(V40*0.25+W40)+(Y40*0.25+Z40)+(AB40*0.25+AC40)+(AE40*0.25+AF40)+(AH40*0.25+AI40)+AN40+AO40</f>
        <v>64.822500000000005</v>
      </c>
    </row>
    <row r="41" spans="1:46" s="107" customFormat="1" ht="15.75" x14ac:dyDescent="0.25">
      <c r="A41" s="107">
        <v>33</v>
      </c>
      <c r="C41" s="142" t="s">
        <v>131</v>
      </c>
      <c r="D41" s="121" t="s">
        <v>132</v>
      </c>
      <c r="E41" s="149">
        <v>4</v>
      </c>
      <c r="F41" s="142" t="s">
        <v>83</v>
      </c>
      <c r="G41" s="109"/>
      <c r="H41" s="186">
        <v>0.48958333333333298</v>
      </c>
      <c r="I41" s="108"/>
      <c r="J41" s="187">
        <v>0.51388888888888895</v>
      </c>
      <c r="K41" s="150"/>
      <c r="L41" s="188">
        <f>J41-H41</f>
        <v>2.4305555555555969E-2</v>
      </c>
      <c r="M41" s="187">
        <v>2.4305555555555556E-2</v>
      </c>
      <c r="N41" s="188">
        <f>ABS(L41-M41)</f>
        <v>4.1286418728248009E-16</v>
      </c>
      <c r="O41" s="150"/>
      <c r="P41" s="145">
        <f>(N41*24*60*60-60)*0.25</f>
        <v>-14.999999999991083</v>
      </c>
      <c r="Q41" s="145">
        <f>IF((P41&lt;0),0,P41)</f>
        <v>0</v>
      </c>
      <c r="R41" s="108"/>
      <c r="S41" s="146">
        <v>74.28</v>
      </c>
      <c r="T41" s="108">
        <v>0</v>
      </c>
      <c r="U41" s="108"/>
      <c r="V41" s="146">
        <v>40.28</v>
      </c>
      <c r="W41" s="108">
        <v>0</v>
      </c>
      <c r="X41" s="108"/>
      <c r="Y41" s="146">
        <v>47.32</v>
      </c>
      <c r="Z41" s="108">
        <v>0</v>
      </c>
      <c r="AA41" s="108"/>
      <c r="AB41" s="146">
        <v>50</v>
      </c>
      <c r="AC41" s="108">
        <v>0</v>
      </c>
      <c r="AD41" s="108"/>
      <c r="AE41" s="146">
        <v>45.6</v>
      </c>
      <c r="AF41" s="108">
        <v>0</v>
      </c>
      <c r="AG41" s="77"/>
      <c r="AH41" s="77"/>
      <c r="AI41" s="77"/>
      <c r="AJ41" s="108"/>
      <c r="AK41" s="146">
        <v>171.05</v>
      </c>
      <c r="AL41" s="189">
        <v>210</v>
      </c>
      <c r="AM41" s="189">
        <f>AK41-AL41</f>
        <v>-38.949999999999989</v>
      </c>
      <c r="AN41" s="147">
        <f>IF(AM41&lt;0,0*AK41,0*AL41+0.5*AM41)</f>
        <v>0</v>
      </c>
      <c r="AO41" s="148">
        <v>0</v>
      </c>
      <c r="AP41" s="148"/>
      <c r="AQ41" s="202">
        <f>Q41+(S41*0.25+T41)+(V41*0.25+W41)+(Y41*0.25+Z41)+(AB41*0.25+AC41)+(AE41*0.25+AF41)+(AH41*0.25+AI41)+AN41+AO41</f>
        <v>64.37</v>
      </c>
      <c r="AR41" s="10"/>
      <c r="AS41" s="11">
        <v>5</v>
      </c>
    </row>
    <row r="42" spans="1:46" s="107" customFormat="1" ht="15" hidden="1" x14ac:dyDescent="0.2">
      <c r="A42" s="3">
        <v>34</v>
      </c>
      <c r="C42" s="121" t="s">
        <v>133</v>
      </c>
      <c r="D42" s="121" t="s">
        <v>134</v>
      </c>
      <c r="E42" s="120">
        <v>1</v>
      </c>
      <c r="F42" s="121" t="s">
        <v>82</v>
      </c>
      <c r="G42" s="109"/>
      <c r="H42" s="66">
        <v>0.49305555555555503</v>
      </c>
      <c r="I42" s="77"/>
      <c r="J42" s="81">
        <v>0.51733796296296297</v>
      </c>
      <c r="K42" s="80"/>
      <c r="L42" s="79">
        <f>J42-H42</f>
        <v>2.4282407407407947E-2</v>
      </c>
      <c r="M42" s="81">
        <v>2.4305555555555556E-2</v>
      </c>
      <c r="N42" s="79">
        <f>ABS(L42-M42)</f>
        <v>2.3148148147609376E-5</v>
      </c>
      <c r="O42" s="80"/>
      <c r="P42" s="82">
        <f>(N42*24*60*60-60)*0.25</f>
        <v>-14.500000000011637</v>
      </c>
      <c r="Q42" s="82">
        <f>IF((P42&lt;0),0,P42)</f>
        <v>0</v>
      </c>
      <c r="R42" s="77"/>
      <c r="S42" s="135">
        <v>87.78</v>
      </c>
      <c r="T42" s="77">
        <v>0</v>
      </c>
      <c r="U42" s="77"/>
      <c r="V42" s="135">
        <v>51.72</v>
      </c>
      <c r="W42" s="77">
        <v>0</v>
      </c>
      <c r="X42" s="77"/>
      <c r="Y42" s="135">
        <v>48.03</v>
      </c>
      <c r="Z42" s="77">
        <v>0</v>
      </c>
      <c r="AA42" s="77"/>
      <c r="AB42" s="135">
        <v>66.88</v>
      </c>
      <c r="AC42" s="77">
        <v>2</v>
      </c>
      <c r="AD42" s="77"/>
      <c r="AE42" s="135">
        <v>58.33</v>
      </c>
      <c r="AF42" s="77">
        <v>0</v>
      </c>
      <c r="AG42" s="77"/>
      <c r="AH42" s="77"/>
      <c r="AI42" s="77"/>
      <c r="AJ42" s="77"/>
      <c r="AK42" s="135">
        <v>182.13</v>
      </c>
      <c r="AL42" s="83">
        <v>210</v>
      </c>
      <c r="AM42" s="83">
        <f>AK42-AL42</f>
        <v>-27.870000000000005</v>
      </c>
      <c r="AN42" s="84">
        <f>IF(AM42&lt;0,0*AK42,0*AL42+0.5*AM42)</f>
        <v>0</v>
      </c>
      <c r="AO42" s="85">
        <v>0</v>
      </c>
      <c r="AP42" s="85"/>
      <c r="AQ42" s="110">
        <f>Q42+(S42*0.25+T42)+(V42*0.25+W42)+(Y42*0.25+Z42)+(AB42*0.25+AC42)+(AE42*0.25+AF42)+(AH42*0.25+AI42)+AN42+AO42</f>
        <v>80.184999999999988</v>
      </c>
      <c r="AR42" s="10"/>
      <c r="AS42" s="11"/>
    </row>
    <row r="43" spans="1:46" ht="15" x14ac:dyDescent="0.2">
      <c r="A43" s="3">
        <v>58</v>
      </c>
      <c r="B43" s="77"/>
      <c r="C43" s="121" t="s">
        <v>167</v>
      </c>
      <c r="D43" s="121" t="s">
        <v>163</v>
      </c>
      <c r="E43" s="120">
        <v>4</v>
      </c>
      <c r="F43" s="121" t="s">
        <v>83</v>
      </c>
      <c r="G43" s="124"/>
      <c r="H43" s="66">
        <v>0.57638888888888795</v>
      </c>
      <c r="I43" s="77"/>
      <c r="J43" s="81">
        <v>0.60034722222222225</v>
      </c>
      <c r="K43" s="80"/>
      <c r="L43" s="79">
        <f>J43-H43</f>
        <v>2.3958333333334303E-2</v>
      </c>
      <c r="M43" s="81">
        <v>2.4305555555555556E-2</v>
      </c>
      <c r="N43" s="79">
        <f>ABS(L43-M43)</f>
        <v>3.4722222222125301E-4</v>
      </c>
      <c r="O43" s="80"/>
      <c r="P43" s="82">
        <f>(N43*24*60*60-60)*0.25</f>
        <v>-7.5000000000209353</v>
      </c>
      <c r="Q43" s="82">
        <f>IF((P43&lt;0),0,P43)</f>
        <v>0</v>
      </c>
      <c r="R43" s="77"/>
      <c r="S43" s="135">
        <v>75.81</v>
      </c>
      <c r="T43" s="77">
        <v>0</v>
      </c>
      <c r="U43" s="77"/>
      <c r="V43" s="135">
        <v>40.44</v>
      </c>
      <c r="W43" s="77">
        <v>0</v>
      </c>
      <c r="X43" s="77"/>
      <c r="Y43" s="135">
        <v>41.56</v>
      </c>
      <c r="Z43" s="77">
        <v>0</v>
      </c>
      <c r="AA43" s="77"/>
      <c r="AB43" s="135">
        <v>50.5</v>
      </c>
      <c r="AC43" s="77">
        <v>0</v>
      </c>
      <c r="AD43" s="77"/>
      <c r="AE43" s="135">
        <v>50.76</v>
      </c>
      <c r="AF43" s="77">
        <v>0</v>
      </c>
      <c r="AG43" s="77"/>
      <c r="AH43" s="77"/>
      <c r="AI43" s="77"/>
      <c r="AJ43" s="77"/>
      <c r="AK43" s="135">
        <v>179.66</v>
      </c>
      <c r="AL43" s="83">
        <v>210</v>
      </c>
      <c r="AM43" s="83">
        <f>AK43-AL43</f>
        <v>-30.340000000000003</v>
      </c>
      <c r="AN43" s="84">
        <f>IF(AM43&lt;0,0*AK43,0*AL43+0.5*AM43)</f>
        <v>0</v>
      </c>
      <c r="AO43" s="85">
        <v>0</v>
      </c>
      <c r="AP43" s="85"/>
      <c r="AQ43" s="200">
        <f>Q43+(S43*0.25+T43)+(V43*0.25+W43)+(Y43*0.25+Z43)+(AB43*0.25+AC43)+(AE43*0.25+AF43)+(AH43*0.25+AI43)+AN43+AO43</f>
        <v>64.767499999999998</v>
      </c>
      <c r="AR43" s="86"/>
      <c r="AS43" s="11">
        <v>6</v>
      </c>
      <c r="AT43" s="77"/>
    </row>
    <row r="44" spans="1:46" ht="15" hidden="1" x14ac:dyDescent="0.2">
      <c r="A44" s="3">
        <v>36</v>
      </c>
      <c r="C44" s="121" t="s">
        <v>137</v>
      </c>
      <c r="D44" s="121" t="s">
        <v>96</v>
      </c>
      <c r="E44" s="120">
        <v>2</v>
      </c>
      <c r="F44" s="121" t="s">
        <v>81</v>
      </c>
      <c r="G44" s="9"/>
      <c r="H44" s="66">
        <v>0.5</v>
      </c>
      <c r="I44" s="77"/>
      <c r="J44" s="81">
        <v>0.52456018518518521</v>
      </c>
      <c r="K44" s="80"/>
      <c r="L44" s="79">
        <f>J44-H44</f>
        <v>2.4560185185185213E-2</v>
      </c>
      <c r="M44" s="81">
        <v>2.4305555555555556E-2</v>
      </c>
      <c r="N44" s="79">
        <f>ABS(L44-M44)</f>
        <v>2.5462962962965671E-4</v>
      </c>
      <c r="O44" s="80"/>
      <c r="P44" s="82">
        <f>(N44*24*60*60-60)*0.25</f>
        <v>-9.4999999999994138</v>
      </c>
      <c r="Q44" s="82">
        <f>IF((P44&lt;0),0,P44)</f>
        <v>0</v>
      </c>
      <c r="R44" s="77"/>
      <c r="S44" s="135">
        <v>101.18</v>
      </c>
      <c r="T44" s="77">
        <v>0</v>
      </c>
      <c r="U44" s="77"/>
      <c r="V44" s="135">
        <v>44.88</v>
      </c>
      <c r="W44" s="77">
        <v>0</v>
      </c>
      <c r="X44" s="77"/>
      <c r="Y44" s="135">
        <v>58.94</v>
      </c>
      <c r="Z44" s="77">
        <v>0</v>
      </c>
      <c r="AA44" s="77"/>
      <c r="AB44" s="135">
        <v>55.72</v>
      </c>
      <c r="AC44" s="77">
        <v>0</v>
      </c>
      <c r="AD44" s="77"/>
      <c r="AE44" s="135">
        <v>47.55</v>
      </c>
      <c r="AF44" s="77">
        <v>0</v>
      </c>
      <c r="AG44" s="77"/>
      <c r="AH44" s="77"/>
      <c r="AI44" s="77"/>
      <c r="AJ44" s="77"/>
      <c r="AK44" s="135">
        <v>132.9</v>
      </c>
      <c r="AL44" s="83">
        <v>210</v>
      </c>
      <c r="AM44" s="83">
        <f>AK44-AL44</f>
        <v>-77.099999999999994</v>
      </c>
      <c r="AN44" s="84">
        <f>IF(AM44&lt;0,0*AK44,0*AL44+0.5*AM44)</f>
        <v>0</v>
      </c>
      <c r="AO44" s="85">
        <v>10</v>
      </c>
      <c r="AP44" s="85"/>
      <c r="AQ44" s="110">
        <f>Q44+(S44*0.25+T44)+(V44*0.25+W44)+(Y44*0.25+Z44)+(AB44*0.25+AC44)+(AE44*0.25+AF44)+(AH44*0.25+AI44)+AN44+AO44</f>
        <v>87.06750000000001</v>
      </c>
      <c r="AS44" s="63"/>
    </row>
    <row r="45" spans="1:46" ht="15" hidden="1" x14ac:dyDescent="0.2">
      <c r="A45" s="3">
        <v>37</v>
      </c>
      <c r="C45" s="122" t="s">
        <v>138</v>
      </c>
      <c r="D45" s="122" t="s">
        <v>139</v>
      </c>
      <c r="E45" s="120">
        <v>2</v>
      </c>
      <c r="F45" s="121" t="s">
        <v>81</v>
      </c>
      <c r="G45" s="9"/>
      <c r="H45" s="66">
        <v>0.50347222222222199</v>
      </c>
      <c r="I45" s="77"/>
      <c r="J45" s="81">
        <v>0.52747685185185189</v>
      </c>
      <c r="K45" s="80"/>
      <c r="L45" s="79">
        <f>J45-H45</f>
        <v>2.4004629629629903E-2</v>
      </c>
      <c r="M45" s="81">
        <v>2.4305555555555556E-2</v>
      </c>
      <c r="N45" s="79">
        <f>ABS(L45-M45)</f>
        <v>3.0092592592565262E-4</v>
      </c>
      <c r="O45" s="80"/>
      <c r="P45" s="82">
        <f>(N45*24*60*60-60)*0.25</f>
        <v>-8.5000000000059046</v>
      </c>
      <c r="Q45" s="82">
        <f>IF((P45&lt;0),0,P45)</f>
        <v>0</v>
      </c>
      <c r="R45" s="77"/>
      <c r="S45" s="135">
        <v>72.87</v>
      </c>
      <c r="T45" s="77">
        <v>0</v>
      </c>
      <c r="U45" s="77"/>
      <c r="V45" s="135">
        <v>41.25</v>
      </c>
      <c r="W45" s="77">
        <v>0</v>
      </c>
      <c r="X45" s="77"/>
      <c r="Y45" s="135">
        <v>47.9</v>
      </c>
      <c r="Z45" s="77">
        <v>0</v>
      </c>
      <c r="AA45" s="77"/>
      <c r="AB45" s="135">
        <v>50.59</v>
      </c>
      <c r="AC45" s="77">
        <v>0</v>
      </c>
      <c r="AD45" s="77"/>
      <c r="AE45" s="135">
        <v>43.75</v>
      </c>
      <c r="AF45" s="77">
        <v>0</v>
      </c>
      <c r="AG45" s="77"/>
      <c r="AH45" s="77"/>
      <c r="AI45" s="77"/>
      <c r="AJ45" s="77"/>
      <c r="AK45" s="135">
        <v>177.28</v>
      </c>
      <c r="AL45" s="83">
        <v>210</v>
      </c>
      <c r="AM45" s="83">
        <f>AK45-AL45</f>
        <v>-32.72</v>
      </c>
      <c r="AN45" s="84">
        <f>IF(AM45&lt;0,0*AK45,0*AL45+0.5*AM45)</f>
        <v>0</v>
      </c>
      <c r="AO45" s="85">
        <v>0</v>
      </c>
      <c r="AP45" s="85"/>
      <c r="AQ45" s="110">
        <f>Q45+(S45*0.25+T45)+(V45*0.25+W45)+(Y45*0.25+Z45)+(AB45*0.25+AC45)+(AE45*0.25+AF45)+(AH45*0.25+AI45)+AN45+AO45</f>
        <v>64.09</v>
      </c>
    </row>
    <row r="46" spans="1:46" s="107" customFormat="1" ht="15" hidden="1" x14ac:dyDescent="0.2">
      <c r="A46" s="3">
        <v>38</v>
      </c>
      <c r="C46" s="122" t="s">
        <v>140</v>
      </c>
      <c r="D46" s="122" t="s">
        <v>141</v>
      </c>
      <c r="E46" s="120">
        <v>2</v>
      </c>
      <c r="F46" s="121" t="s">
        <v>81</v>
      </c>
      <c r="G46" s="123"/>
      <c r="H46" s="66">
        <v>0.50694444444444398</v>
      </c>
      <c r="I46" s="77"/>
      <c r="J46" s="81">
        <v>0.53101851851851845</v>
      </c>
      <c r="K46" s="80"/>
      <c r="L46" s="79">
        <f>J46-H46</f>
        <v>2.407407407407447E-2</v>
      </c>
      <c r="M46" s="81">
        <v>2.4305555555555556E-2</v>
      </c>
      <c r="N46" s="79">
        <f>ABS(L46-M46)</f>
        <v>2.314814814810863E-4</v>
      </c>
      <c r="O46" s="80"/>
      <c r="P46" s="82">
        <f>(N46*24*60*60-60)*0.25</f>
        <v>-10.000000000008537</v>
      </c>
      <c r="Q46" s="82">
        <f>IF((P46&lt;0),0,P46)</f>
        <v>0</v>
      </c>
      <c r="R46" s="77"/>
      <c r="S46" s="135">
        <v>95.68</v>
      </c>
      <c r="T46" s="77">
        <v>0</v>
      </c>
      <c r="U46" s="77"/>
      <c r="V46" s="135">
        <v>56.66</v>
      </c>
      <c r="W46" s="77">
        <v>0</v>
      </c>
      <c r="X46" s="77"/>
      <c r="Y46" s="135">
        <v>46.25</v>
      </c>
      <c r="Z46" s="77">
        <v>0</v>
      </c>
      <c r="AA46" s="77"/>
      <c r="AB46" s="135">
        <v>61.5</v>
      </c>
      <c r="AC46" s="77">
        <v>0</v>
      </c>
      <c r="AD46" s="77"/>
      <c r="AE46" s="135">
        <v>51.45</v>
      </c>
      <c r="AF46" s="77">
        <v>0</v>
      </c>
      <c r="AG46" s="77"/>
      <c r="AH46" s="77"/>
      <c r="AI46" s="77"/>
      <c r="AJ46" s="77"/>
      <c r="AK46" s="135">
        <v>146.37</v>
      </c>
      <c r="AL46" s="83">
        <v>210</v>
      </c>
      <c r="AM46" s="83">
        <f>AK46-AL46</f>
        <v>-63.629999999999995</v>
      </c>
      <c r="AN46" s="84">
        <f>IF(AM46&lt;0,0*AK46,0*AL46+0.5*AM46)</f>
        <v>0</v>
      </c>
      <c r="AO46" s="85">
        <v>0</v>
      </c>
      <c r="AP46" s="85"/>
      <c r="AQ46" s="110">
        <f>Q46+(S46*0.25+T46)+(V46*0.25+W46)+(Y46*0.25+Z46)+(AB46*0.25+AC46)+(AE46*0.25+AF46)+(AH46*0.25+AI46)+AN46+AO46</f>
        <v>77.885000000000005</v>
      </c>
      <c r="AS46" s="72"/>
    </row>
    <row r="47" spans="1:46" s="107" customFormat="1" ht="15" hidden="1" x14ac:dyDescent="0.2">
      <c r="A47" s="3">
        <v>40</v>
      </c>
      <c r="C47" s="121" t="s">
        <v>142</v>
      </c>
      <c r="D47" s="121" t="s">
        <v>64</v>
      </c>
      <c r="E47" s="125">
        <v>2</v>
      </c>
      <c r="F47" s="121" t="s">
        <v>81</v>
      </c>
      <c r="G47" s="123"/>
      <c r="H47" s="66">
        <v>0.51388888888888795</v>
      </c>
      <c r="I47" s="77"/>
      <c r="J47" s="81">
        <v>0.53811342592592593</v>
      </c>
      <c r="K47" s="80"/>
      <c r="L47" s="79">
        <f>J47-H47</f>
        <v>2.4224537037037974E-2</v>
      </c>
      <c r="M47" s="81">
        <v>2.4305555555555556E-2</v>
      </c>
      <c r="N47" s="79">
        <f>ABS(L47-M47)</f>
        <v>8.1018518517581711E-5</v>
      </c>
      <c r="O47" s="80"/>
      <c r="P47" s="82">
        <f>(N47*24*60*60-60)*0.25</f>
        <v>-13.250000000020234</v>
      </c>
      <c r="Q47" s="82">
        <f>IF((P47&lt;0),0,P47)</f>
        <v>0</v>
      </c>
      <c r="R47" s="77"/>
      <c r="S47" s="135">
        <v>79.28</v>
      </c>
      <c r="T47" s="77">
        <v>0</v>
      </c>
      <c r="U47" s="77"/>
      <c r="V47" s="135">
        <v>41.41</v>
      </c>
      <c r="W47" s="77">
        <v>0</v>
      </c>
      <c r="X47" s="77"/>
      <c r="Y47" s="135">
        <v>38.409999999999997</v>
      </c>
      <c r="Z47" s="77">
        <v>0</v>
      </c>
      <c r="AA47" s="77"/>
      <c r="AB47" s="135">
        <v>55.5</v>
      </c>
      <c r="AC47" s="77">
        <v>0</v>
      </c>
      <c r="AD47" s="77"/>
      <c r="AE47" s="135">
        <v>51.28</v>
      </c>
      <c r="AF47" s="77">
        <v>0</v>
      </c>
      <c r="AG47" s="77"/>
      <c r="AH47" s="77"/>
      <c r="AI47" s="77"/>
      <c r="AJ47" s="77"/>
      <c r="AK47" s="135">
        <v>198.32</v>
      </c>
      <c r="AL47" s="83">
        <v>210</v>
      </c>
      <c r="AM47" s="83">
        <f>AK47-AL47</f>
        <v>-11.680000000000007</v>
      </c>
      <c r="AN47" s="84">
        <f>IF(AM47&lt;0,0*AK47,0*AL47+0.5*AM47)</f>
        <v>0</v>
      </c>
      <c r="AO47" s="85">
        <v>0</v>
      </c>
      <c r="AP47" s="85"/>
      <c r="AQ47" s="110">
        <f>Q47+(S47*0.25+T47)+(V47*0.25+W47)+(Y47*0.25+Z47)+(AB47*0.25+AC47)+(AE47*0.25+AF47)+(AH47*0.25+AI47)+AN47+AO47</f>
        <v>66.47</v>
      </c>
      <c r="AR47" s="64"/>
      <c r="AS47" s="11"/>
    </row>
    <row r="48" spans="1:46" s="107" customFormat="1" ht="15" hidden="1" x14ac:dyDescent="0.2">
      <c r="A48" s="3">
        <v>41</v>
      </c>
      <c r="C48" s="121" t="s">
        <v>143</v>
      </c>
      <c r="D48" s="121" t="s">
        <v>98</v>
      </c>
      <c r="E48" s="120">
        <v>5</v>
      </c>
      <c r="F48" s="121" t="s">
        <v>84</v>
      </c>
      <c r="G48" s="123"/>
      <c r="H48" s="66">
        <v>0.51736111111111105</v>
      </c>
      <c r="I48" s="77"/>
      <c r="J48" s="81">
        <v>0.54159722222222217</v>
      </c>
      <c r="K48" s="80"/>
      <c r="L48" s="79">
        <f>J48-H48</f>
        <v>2.4236111111111125E-2</v>
      </c>
      <c r="M48" s="81">
        <v>2.4305555555555556E-2</v>
      </c>
      <c r="N48" s="79">
        <f>ABS(L48-M48)</f>
        <v>6.9444444444431014E-5</v>
      </c>
      <c r="O48" s="80"/>
      <c r="P48" s="82">
        <f>(N48*24*60*60-60)*0.25</f>
        <v>-13.50000000000029</v>
      </c>
      <c r="Q48" s="82">
        <f>IF((P48&lt;0),0,P48)</f>
        <v>0</v>
      </c>
      <c r="R48" s="77"/>
      <c r="S48" s="135">
        <v>70.28</v>
      </c>
      <c r="T48" s="77">
        <v>2</v>
      </c>
      <c r="U48" s="77"/>
      <c r="V48" s="135">
        <v>39.130000000000003</v>
      </c>
      <c r="W48" s="77">
        <v>0</v>
      </c>
      <c r="X48" s="77"/>
      <c r="Y48" s="135">
        <v>37.25</v>
      </c>
      <c r="Z48" s="77">
        <v>0</v>
      </c>
      <c r="AA48" s="77"/>
      <c r="AB48" s="135">
        <v>50.21</v>
      </c>
      <c r="AC48" s="77">
        <v>0</v>
      </c>
      <c r="AD48" s="77"/>
      <c r="AE48" s="135">
        <v>47.33</v>
      </c>
      <c r="AF48" s="77">
        <v>0</v>
      </c>
      <c r="AG48" s="77"/>
      <c r="AH48" s="77"/>
      <c r="AI48" s="77"/>
      <c r="AJ48" s="77"/>
      <c r="AK48" s="135">
        <v>177.14</v>
      </c>
      <c r="AL48" s="83">
        <v>210</v>
      </c>
      <c r="AM48" s="83">
        <f>AK48-AL48</f>
        <v>-32.860000000000014</v>
      </c>
      <c r="AN48" s="84">
        <f>IF(AM48&lt;0,0*AK48,0*AL48+0.5*AM48)</f>
        <v>0</v>
      </c>
      <c r="AO48" s="85">
        <v>6</v>
      </c>
      <c r="AP48" s="85"/>
      <c r="AQ48" s="110">
        <f>Q48+(S48*0.25+T48)+(V48*0.25+W48)+(Y48*0.25+Z48)+(AB48*0.25+AC48)+(AE48*0.25+AF48)+(AH48*0.25+AI48)+AN48+AO48</f>
        <v>69.05</v>
      </c>
      <c r="AR48" s="64"/>
      <c r="AS48" s="11"/>
    </row>
    <row r="49" spans="1:46" ht="15" x14ac:dyDescent="0.2">
      <c r="A49" s="3">
        <v>44</v>
      </c>
      <c r="C49" s="121" t="s">
        <v>97</v>
      </c>
      <c r="D49" s="121" t="s">
        <v>98</v>
      </c>
      <c r="E49" s="120">
        <v>4</v>
      </c>
      <c r="F49" s="121" t="s">
        <v>83</v>
      </c>
      <c r="G49" s="75"/>
      <c r="H49" s="66">
        <v>0.52777777777777701</v>
      </c>
      <c r="I49" s="77"/>
      <c r="J49" s="81">
        <v>0.55202546296296295</v>
      </c>
      <c r="K49" s="80"/>
      <c r="L49" s="79">
        <f>J49-H49</f>
        <v>2.4247685185185941E-2</v>
      </c>
      <c r="M49" s="81">
        <v>2.4305555555555556E-2</v>
      </c>
      <c r="N49" s="79">
        <f>ABS(L49-M49)</f>
        <v>5.7870370369614982E-5</v>
      </c>
      <c r="O49" s="80"/>
      <c r="P49" s="82">
        <f>(N49*24*60*60-60)*0.25</f>
        <v>-13.750000000016316</v>
      </c>
      <c r="Q49" s="82">
        <f>IF((P49&lt;0),0,P49)</f>
        <v>0</v>
      </c>
      <c r="R49" s="77"/>
      <c r="S49" s="135">
        <v>78.72</v>
      </c>
      <c r="T49" s="77">
        <v>0</v>
      </c>
      <c r="U49" s="77"/>
      <c r="V49" s="135">
        <v>44.12</v>
      </c>
      <c r="W49" s="77">
        <v>0</v>
      </c>
      <c r="X49" s="77"/>
      <c r="Y49" s="135">
        <v>37.53</v>
      </c>
      <c r="Z49" s="77">
        <v>0</v>
      </c>
      <c r="AA49" s="77"/>
      <c r="AB49" s="135">
        <v>51.57</v>
      </c>
      <c r="AC49" s="77">
        <v>0</v>
      </c>
      <c r="AD49" s="77"/>
      <c r="AE49" s="135">
        <v>48.16</v>
      </c>
      <c r="AF49" s="77">
        <v>0</v>
      </c>
      <c r="AG49" s="77"/>
      <c r="AH49" s="77"/>
      <c r="AI49" s="77"/>
      <c r="AJ49" s="77"/>
      <c r="AK49" s="135">
        <v>178</v>
      </c>
      <c r="AL49" s="83">
        <v>210</v>
      </c>
      <c r="AM49" s="83">
        <f>AK49-AL49</f>
        <v>-32</v>
      </c>
      <c r="AN49" s="84">
        <f>IF(AM49&lt;0,0*AK49,0*AL49+0.5*AM49)</f>
        <v>0</v>
      </c>
      <c r="AO49" s="85">
        <v>0</v>
      </c>
      <c r="AP49" s="85"/>
      <c r="AQ49" s="200">
        <f>Q49+(S49*0.25+T49)+(V49*0.25+W49)+(Y49*0.25+Z49)+(AB49*0.25+AC49)+(AE49*0.25+AF49)+(AH49*0.25+AI49)+AN49+AO49</f>
        <v>65.025000000000006</v>
      </c>
      <c r="AS49" s="11">
        <v>7</v>
      </c>
    </row>
    <row r="50" spans="1:46" ht="15" hidden="1" x14ac:dyDescent="0.2">
      <c r="A50" s="3">
        <v>43</v>
      </c>
      <c r="C50" s="121" t="s">
        <v>145</v>
      </c>
      <c r="D50" s="121" t="s">
        <v>146</v>
      </c>
      <c r="E50" s="120">
        <v>3</v>
      </c>
      <c r="F50" s="121" t="s">
        <v>111</v>
      </c>
      <c r="G50" s="9"/>
      <c r="H50" s="66">
        <v>0.52430555555555503</v>
      </c>
      <c r="I50" s="77"/>
      <c r="J50" s="81">
        <v>0.5493055555555556</v>
      </c>
      <c r="K50" s="80"/>
      <c r="L50" s="79">
        <f>J50-H50</f>
        <v>2.5000000000000577E-2</v>
      </c>
      <c r="M50" s="81">
        <v>2.4305555555555556E-2</v>
      </c>
      <c r="N50" s="79">
        <f>ABS(L50-M50)</f>
        <v>6.9444444444502137E-4</v>
      </c>
      <c r="O50" s="80"/>
      <c r="P50" s="82">
        <f>(N50*24*60*60-60)*0.25</f>
        <v>1.2462919585232157E-11</v>
      </c>
      <c r="Q50" s="82">
        <f>IF((P50&lt;0),0,P50)</f>
        <v>1.2462919585232157E-11</v>
      </c>
      <c r="R50" s="77"/>
      <c r="S50" s="135">
        <v>89.09</v>
      </c>
      <c r="T50" s="77">
        <v>4</v>
      </c>
      <c r="U50" s="77"/>
      <c r="V50" s="135">
        <v>106.65</v>
      </c>
      <c r="W50" s="77">
        <v>0</v>
      </c>
      <c r="X50" s="77"/>
      <c r="Y50" s="135">
        <v>55.28</v>
      </c>
      <c r="Z50" s="77">
        <v>0</v>
      </c>
      <c r="AA50" s="77"/>
      <c r="AB50" s="135">
        <v>91.31</v>
      </c>
      <c r="AC50" s="77">
        <v>2</v>
      </c>
      <c r="AD50" s="77"/>
      <c r="AE50" s="135">
        <v>69.510000000000005</v>
      </c>
      <c r="AF50" s="77">
        <v>0</v>
      </c>
      <c r="AG50" s="77"/>
      <c r="AH50" s="77"/>
      <c r="AI50" s="77"/>
      <c r="AJ50" s="77"/>
      <c r="AK50" s="135">
        <v>182.59</v>
      </c>
      <c r="AL50" s="83">
        <v>210</v>
      </c>
      <c r="AM50" s="83">
        <f>AK50-AL50</f>
        <v>-27.409999999999997</v>
      </c>
      <c r="AN50" s="84">
        <f>IF(AM50&lt;0,0*AK50,0*AL50+0.5*AM50)</f>
        <v>0</v>
      </c>
      <c r="AO50" s="85">
        <v>3</v>
      </c>
      <c r="AP50" s="85"/>
      <c r="AQ50" s="110">
        <f>Q50+(S50*0.25+T50)+(V50*0.25+W50)+(Y50*0.25+Z50)+(AB50*0.25+AC50)+(AE50*0.25+AF50)+(AH50*0.25+AI50)+AN50+AO50</f>
        <v>111.96000000001247</v>
      </c>
      <c r="AS50" s="106"/>
    </row>
    <row r="51" spans="1:46" ht="15" x14ac:dyDescent="0.2">
      <c r="A51" s="3">
        <v>23</v>
      </c>
      <c r="C51" s="121" t="s">
        <v>114</v>
      </c>
      <c r="D51" s="121" t="s">
        <v>108</v>
      </c>
      <c r="E51" s="120">
        <v>4</v>
      </c>
      <c r="F51" s="121" t="s">
        <v>83</v>
      </c>
      <c r="G51" s="75"/>
      <c r="H51" s="66">
        <v>0.45486111111111099</v>
      </c>
      <c r="I51" s="77"/>
      <c r="J51" s="81">
        <v>0.47900462962962959</v>
      </c>
      <c r="K51" s="80"/>
      <c r="L51" s="79">
        <f>J51-H51</f>
        <v>2.4143518518518592E-2</v>
      </c>
      <c r="M51" s="81">
        <v>2.4305555555555556E-2</v>
      </c>
      <c r="N51" s="79">
        <f>ABS(L51-M51)</f>
        <v>1.6203703703696407E-4</v>
      </c>
      <c r="O51" s="80"/>
      <c r="P51" s="82">
        <f>(N51*24*60*60-60)*0.25</f>
        <v>-11.500000000001576</v>
      </c>
      <c r="Q51" s="82">
        <f>IF((P51&lt;0),0,P51)</f>
        <v>0</v>
      </c>
      <c r="R51" s="77"/>
      <c r="S51" s="135">
        <v>78</v>
      </c>
      <c r="T51" s="77">
        <v>0</v>
      </c>
      <c r="U51" s="77"/>
      <c r="V51" s="135">
        <v>47.19</v>
      </c>
      <c r="W51" s="77">
        <v>0</v>
      </c>
      <c r="X51" s="77"/>
      <c r="Y51" s="135">
        <v>39.22</v>
      </c>
      <c r="Z51" s="77">
        <v>0</v>
      </c>
      <c r="AA51" s="77"/>
      <c r="AB51" s="135">
        <v>54.5</v>
      </c>
      <c r="AC51" s="77">
        <v>0</v>
      </c>
      <c r="AD51" s="77"/>
      <c r="AE51" s="135">
        <v>45.38</v>
      </c>
      <c r="AF51" s="77">
        <v>0</v>
      </c>
      <c r="AG51" s="77"/>
      <c r="AH51" s="77"/>
      <c r="AI51" s="77"/>
      <c r="AJ51" s="77"/>
      <c r="AK51" s="135">
        <v>181.3</v>
      </c>
      <c r="AL51" s="83">
        <v>210</v>
      </c>
      <c r="AM51" s="83">
        <f>AK51-AL51</f>
        <v>-28.699999999999989</v>
      </c>
      <c r="AN51" s="84">
        <f>IF(AM51&lt;0,0*AK51,0*AL51+0.5*AM51)</f>
        <v>0</v>
      </c>
      <c r="AO51" s="85">
        <v>3</v>
      </c>
      <c r="AP51" s="85"/>
      <c r="AQ51" s="200">
        <f>Q51+(S51*0.25+T51)+(V51*0.25+W51)+(Y51*0.25+Z51)+(AB51*0.25+AC51)+(AE51*0.25+AF51)+(AH51*0.25+AI51)+AN51+AO51</f>
        <v>69.072500000000005</v>
      </c>
      <c r="AR51" s="64"/>
      <c r="AS51" s="11">
        <v>8</v>
      </c>
    </row>
    <row r="52" spans="1:46" ht="15" hidden="1" x14ac:dyDescent="0.2">
      <c r="A52" s="3">
        <v>45</v>
      </c>
      <c r="C52" s="121" t="s">
        <v>147</v>
      </c>
      <c r="D52" s="121" t="s">
        <v>148</v>
      </c>
      <c r="E52" s="125">
        <v>1</v>
      </c>
      <c r="F52" s="121" t="s">
        <v>82</v>
      </c>
      <c r="G52" s="9"/>
      <c r="H52" s="66">
        <v>0.531249999999999</v>
      </c>
      <c r="I52" s="77"/>
      <c r="J52" s="81">
        <v>0.55527777777777776</v>
      </c>
      <c r="K52" s="80"/>
      <c r="L52" s="79">
        <f>J52-H52</f>
        <v>2.4027777777778758E-2</v>
      </c>
      <c r="M52" s="81">
        <v>2.4305555555555556E-2</v>
      </c>
      <c r="N52" s="79">
        <f>ABS(L52-M52)</f>
        <v>2.7777777777679771E-4</v>
      </c>
      <c r="O52" s="80"/>
      <c r="P52" s="82">
        <f>(N52*24*60*60-60)*0.25</f>
        <v>-9.0000000000211706</v>
      </c>
      <c r="Q52" s="82">
        <f>IF((P52&lt;0),0,P52)</f>
        <v>0</v>
      </c>
      <c r="R52" s="77"/>
      <c r="S52" s="135">
        <v>79.63</v>
      </c>
      <c r="T52" s="77">
        <v>0</v>
      </c>
      <c r="U52" s="77"/>
      <c r="V52" s="135">
        <v>44.15</v>
      </c>
      <c r="W52" s="77">
        <v>0</v>
      </c>
      <c r="X52" s="77"/>
      <c r="Y52" s="135">
        <v>38.07</v>
      </c>
      <c r="Z52" s="77">
        <v>0</v>
      </c>
      <c r="AA52" s="77"/>
      <c r="AB52" s="135">
        <v>51.65</v>
      </c>
      <c r="AC52" s="77">
        <v>0</v>
      </c>
      <c r="AD52" s="77"/>
      <c r="AE52" s="135">
        <v>46.33</v>
      </c>
      <c r="AF52" s="77">
        <v>0</v>
      </c>
      <c r="AG52" s="77"/>
      <c r="AH52" s="77"/>
      <c r="AI52" s="77"/>
      <c r="AJ52" s="77"/>
      <c r="AK52" s="135">
        <v>191.48</v>
      </c>
      <c r="AL52" s="83">
        <v>210</v>
      </c>
      <c r="AM52" s="83">
        <f>AK52-AL52</f>
        <v>-18.52000000000001</v>
      </c>
      <c r="AN52" s="84">
        <f>IF(AM52&lt;0,0*AK52,0*AL52+0.5*AM52)</f>
        <v>0</v>
      </c>
      <c r="AO52" s="85">
        <v>0</v>
      </c>
      <c r="AP52" s="85"/>
      <c r="AQ52" s="110">
        <f>Q52+(S52*0.25+T52)+(V52*0.25+W52)+(Y52*0.25+Z52)+(AB52*0.25+AC52)+(AE52*0.25+AF52)+(AH52*0.25+AI52)+AN52+AO52</f>
        <v>64.957499999999996</v>
      </c>
      <c r="AS52" s="73"/>
    </row>
    <row r="53" spans="1:46" ht="15" hidden="1" x14ac:dyDescent="0.2">
      <c r="A53" s="3">
        <v>46</v>
      </c>
      <c r="C53" s="121" t="s">
        <v>149</v>
      </c>
      <c r="D53" s="121" t="s">
        <v>150</v>
      </c>
      <c r="E53" s="120">
        <v>2</v>
      </c>
      <c r="F53" s="121" t="s">
        <v>81</v>
      </c>
      <c r="G53" s="75"/>
      <c r="H53" s="66">
        <v>0.54652777777777783</v>
      </c>
      <c r="I53" s="77"/>
      <c r="J53" s="81">
        <v>0.57072916666666662</v>
      </c>
      <c r="K53" s="80"/>
      <c r="L53" s="79">
        <f>J53-H53</f>
        <v>2.4201388888888786E-2</v>
      </c>
      <c r="M53" s="81">
        <v>2.4305555555555556E-2</v>
      </c>
      <c r="N53" s="79">
        <f>ABS(L53-M53)</f>
        <v>1.0416666666676969E-4</v>
      </c>
      <c r="O53" s="80"/>
      <c r="P53" s="82">
        <f>(N53*24*60*60-60)*0.25</f>
        <v>-12.749999999997774</v>
      </c>
      <c r="Q53" s="82">
        <f>IF((P53&lt;0),0,P53)</f>
        <v>0</v>
      </c>
      <c r="R53" s="77"/>
      <c r="S53" s="135">
        <v>85.5</v>
      </c>
      <c r="T53" s="77">
        <v>0</v>
      </c>
      <c r="U53" s="77"/>
      <c r="V53" s="135">
        <v>51.44</v>
      </c>
      <c r="W53" s="77">
        <v>0</v>
      </c>
      <c r="X53" s="77"/>
      <c r="Y53" s="135">
        <v>50.68</v>
      </c>
      <c r="Z53" s="77">
        <v>0</v>
      </c>
      <c r="AA53" s="77"/>
      <c r="AB53" s="135">
        <v>61.94</v>
      </c>
      <c r="AC53" s="77">
        <v>0</v>
      </c>
      <c r="AD53" s="77"/>
      <c r="AE53" s="135">
        <v>53.36</v>
      </c>
      <c r="AF53" s="77">
        <v>0</v>
      </c>
      <c r="AG53" s="77"/>
      <c r="AH53" s="77"/>
      <c r="AI53" s="77"/>
      <c r="AJ53" s="77"/>
      <c r="AK53" s="135">
        <v>172.4</v>
      </c>
      <c r="AL53" s="83">
        <v>210</v>
      </c>
      <c r="AM53" s="83">
        <f>AK53-AL53</f>
        <v>-37.599999999999994</v>
      </c>
      <c r="AN53" s="84">
        <f>IF(AM53&lt;0,0*AK53,0*AL53+0.5*AM53)</f>
        <v>0</v>
      </c>
      <c r="AO53" s="85">
        <v>0</v>
      </c>
      <c r="AP53" s="85"/>
      <c r="AQ53" s="110">
        <f>Q53+(S53*0.25+T53)+(V53*0.25+W53)+(Y53*0.25+Z53)+(AB53*0.25+AC53)+(AE53*0.25+AF53)+(AH53*0.25+AI53)+AN53+AO53</f>
        <v>75.73</v>
      </c>
      <c r="AS53" s="106"/>
    </row>
    <row r="54" spans="1:46" ht="15" hidden="1" x14ac:dyDescent="0.2">
      <c r="A54" s="3">
        <v>47</v>
      </c>
      <c r="C54" s="121" t="s">
        <v>151</v>
      </c>
      <c r="D54" s="121" t="s">
        <v>92</v>
      </c>
      <c r="E54" s="120">
        <v>5</v>
      </c>
      <c r="F54" s="121" t="s">
        <v>84</v>
      </c>
      <c r="G54" s="9"/>
      <c r="H54" s="66">
        <v>0.53819444444444398</v>
      </c>
      <c r="I54" s="77"/>
      <c r="J54" s="81">
        <v>0.56199074074074074</v>
      </c>
      <c r="K54" s="80"/>
      <c r="L54" s="79">
        <f>J54-H54</f>
        <v>2.3796296296296759E-2</v>
      </c>
      <c r="M54" s="81">
        <v>2.4305555555555556E-2</v>
      </c>
      <c r="N54" s="79">
        <f>ABS(L54-M54)</f>
        <v>5.0925925925879648E-4</v>
      </c>
      <c r="O54" s="80"/>
      <c r="P54" s="82">
        <f>(N54*24*60*60-60)*0.25</f>
        <v>-4.0000000000099956</v>
      </c>
      <c r="Q54" s="82">
        <f>IF((P54&lt;0),0,P54)</f>
        <v>0</v>
      </c>
      <c r="R54" s="77"/>
      <c r="S54" s="135">
        <v>97.88</v>
      </c>
      <c r="T54" s="77">
        <v>0</v>
      </c>
      <c r="U54" s="77"/>
      <c r="V54" s="135">
        <v>62.25</v>
      </c>
      <c r="W54" s="77">
        <v>0</v>
      </c>
      <c r="X54" s="77"/>
      <c r="Y54" s="135">
        <v>51.06</v>
      </c>
      <c r="Z54" s="77">
        <v>0</v>
      </c>
      <c r="AA54" s="77"/>
      <c r="AB54" s="135">
        <v>67.62</v>
      </c>
      <c r="AC54" s="77">
        <v>0</v>
      </c>
      <c r="AD54" s="77"/>
      <c r="AE54" s="135">
        <v>56.61</v>
      </c>
      <c r="AF54" s="77">
        <v>0</v>
      </c>
      <c r="AG54" s="77"/>
      <c r="AH54" s="77"/>
      <c r="AI54" s="77"/>
      <c r="AJ54" s="77"/>
      <c r="AK54" s="135">
        <v>172.32</v>
      </c>
      <c r="AL54" s="83">
        <v>210</v>
      </c>
      <c r="AM54" s="83">
        <f>AK54-AL54</f>
        <v>-37.680000000000007</v>
      </c>
      <c r="AN54" s="84">
        <f>IF(AM54&lt;0,0*AK54,0*AL54+0.5*AM54)</f>
        <v>0</v>
      </c>
      <c r="AO54" s="85">
        <v>6</v>
      </c>
      <c r="AP54" s="85"/>
      <c r="AQ54" s="110">
        <f>Q54+(S54*0.25+T54)+(V54*0.25+W54)+(Y54*0.25+Z54)+(AB54*0.25+AC54)+(AE54*0.25+AF54)+(AH54*0.25+AI54)+AN54+AO54</f>
        <v>89.855000000000004</v>
      </c>
      <c r="AS54" s="63"/>
    </row>
    <row r="55" spans="1:46" ht="15" hidden="1" x14ac:dyDescent="0.2">
      <c r="A55" s="3">
        <v>48</v>
      </c>
      <c r="C55" s="121" t="s">
        <v>152</v>
      </c>
      <c r="D55" s="121" t="s">
        <v>153</v>
      </c>
      <c r="E55" s="120">
        <v>6</v>
      </c>
      <c r="F55" s="121" t="s">
        <v>154</v>
      </c>
      <c r="G55" s="9"/>
      <c r="H55" s="66">
        <v>0.54166666666666596</v>
      </c>
      <c r="I55" s="77"/>
      <c r="J55" s="81">
        <v>0.56584490740740734</v>
      </c>
      <c r="K55" s="80"/>
      <c r="L55" s="79">
        <f>J55-H55</f>
        <v>2.4178240740741375E-2</v>
      </c>
      <c r="M55" s="81">
        <v>2.4305555555555556E-2</v>
      </c>
      <c r="N55" s="79">
        <f>ABS(L55-M55)</f>
        <v>1.273148148141813E-4</v>
      </c>
      <c r="O55" s="80"/>
      <c r="P55" s="82">
        <f>(N55*24*60*60-60)*0.25</f>
        <v>-12.250000000013683</v>
      </c>
      <c r="Q55" s="82">
        <f>IF((P55&lt;0),0,P55)</f>
        <v>0</v>
      </c>
      <c r="R55" s="77"/>
      <c r="S55" s="135">
        <v>91.28</v>
      </c>
      <c r="T55" s="77">
        <v>4</v>
      </c>
      <c r="U55" s="77"/>
      <c r="V55" s="135">
        <v>54.91</v>
      </c>
      <c r="W55" s="77">
        <v>0</v>
      </c>
      <c r="X55" s="77"/>
      <c r="Y55" s="135">
        <v>67.650000000000006</v>
      </c>
      <c r="Z55" s="77">
        <v>0</v>
      </c>
      <c r="AA55" s="77"/>
      <c r="AB55" s="135">
        <v>68.06</v>
      </c>
      <c r="AC55" s="77">
        <v>0</v>
      </c>
      <c r="AD55" s="77"/>
      <c r="AE55" s="135">
        <v>48.5</v>
      </c>
      <c r="AF55" s="77">
        <v>0</v>
      </c>
      <c r="AG55" s="77"/>
      <c r="AH55" s="77"/>
      <c r="AI55" s="77"/>
      <c r="AJ55" s="77"/>
      <c r="AK55" s="135">
        <v>206.96</v>
      </c>
      <c r="AL55" s="83">
        <v>210</v>
      </c>
      <c r="AM55" s="83">
        <f>AK55-AL55</f>
        <v>-3.039999999999992</v>
      </c>
      <c r="AN55" s="84">
        <f>IF(AM55&lt;0,0*AK55,0*AL55+0.5*AM55)</f>
        <v>0</v>
      </c>
      <c r="AO55" s="85">
        <v>0</v>
      </c>
      <c r="AP55" s="85"/>
      <c r="AQ55" s="110">
        <f>Q55+(S55*0.25+T55)+(V55*0.25+W55)+(Y55*0.25+Z55)+(AB55*0.25+AC55)+(AE55*0.25+AF55)+(AH55*0.25+AI55)+AN55+AO55</f>
        <v>86.6</v>
      </c>
      <c r="AS55" s="73"/>
    </row>
    <row r="56" spans="1:46" ht="15" x14ac:dyDescent="0.2">
      <c r="A56" s="3">
        <v>57</v>
      </c>
      <c r="B56" s="77"/>
      <c r="C56" s="121" t="s">
        <v>166</v>
      </c>
      <c r="D56" s="121" t="s">
        <v>90</v>
      </c>
      <c r="E56" s="120">
        <v>4</v>
      </c>
      <c r="F56" s="121" t="s">
        <v>83</v>
      </c>
      <c r="G56" s="124"/>
      <c r="H56" s="66">
        <v>0.57291666666666596</v>
      </c>
      <c r="I56" s="77"/>
      <c r="J56" s="81">
        <v>0.59733796296296293</v>
      </c>
      <c r="K56" s="80"/>
      <c r="L56" s="79">
        <f>J56-H56</f>
        <v>2.4421296296296968E-2</v>
      </c>
      <c r="M56" s="81">
        <v>2.4305555555555556E-2</v>
      </c>
      <c r="N56" s="79">
        <f>ABS(L56-M56)</f>
        <v>1.1574074074141225E-4</v>
      </c>
      <c r="O56" s="80"/>
      <c r="P56" s="82">
        <f>(N56*24*60*60-60)*0.25</f>
        <v>-12.499999999985496</v>
      </c>
      <c r="Q56" s="82">
        <f>IF((P56&lt;0),0,P56)</f>
        <v>0</v>
      </c>
      <c r="R56" s="77"/>
      <c r="S56" s="135">
        <v>82.03</v>
      </c>
      <c r="T56" s="77">
        <v>2</v>
      </c>
      <c r="U56" s="77"/>
      <c r="V56" s="135">
        <v>48.78</v>
      </c>
      <c r="W56" s="77">
        <v>0</v>
      </c>
      <c r="X56" s="77"/>
      <c r="Y56" s="135">
        <v>39.590000000000003</v>
      </c>
      <c r="Z56" s="77">
        <v>0</v>
      </c>
      <c r="AA56" s="77"/>
      <c r="AB56" s="135">
        <v>55.19</v>
      </c>
      <c r="AC56" s="77">
        <v>0</v>
      </c>
      <c r="AD56" s="77"/>
      <c r="AE56" s="135">
        <v>46.83</v>
      </c>
      <c r="AF56" s="77">
        <v>0</v>
      </c>
      <c r="AG56" s="77"/>
      <c r="AH56" s="77"/>
      <c r="AI56" s="77"/>
      <c r="AJ56" s="77"/>
      <c r="AK56" s="135">
        <v>151.56</v>
      </c>
      <c r="AL56" s="83">
        <v>210</v>
      </c>
      <c r="AM56" s="83">
        <f>AK56-AL56</f>
        <v>-58.44</v>
      </c>
      <c r="AN56" s="84">
        <f>IF(AM56&lt;0,0*AK56,0*AL56+0.5*AM56)</f>
        <v>0</v>
      </c>
      <c r="AO56" s="85">
        <v>0</v>
      </c>
      <c r="AP56" s="85"/>
      <c r="AQ56" s="200">
        <f>Q56+(S56*0.25+T56)+(V56*0.25+W56)+(Y56*0.25+Z56)+(AB56*0.25+AC56)+(AE56*0.25+AF56)+(AH56*0.25+AI56)+AN56+AO56</f>
        <v>70.105000000000004</v>
      </c>
      <c r="AR56" s="86"/>
      <c r="AS56" s="11">
        <v>9</v>
      </c>
      <c r="AT56" s="77"/>
    </row>
    <row r="57" spans="1:46" ht="15" hidden="1" x14ac:dyDescent="0.2">
      <c r="A57" s="3">
        <v>50</v>
      </c>
      <c r="C57" s="122" t="s">
        <v>156</v>
      </c>
      <c r="D57" s="122" t="s">
        <v>157</v>
      </c>
      <c r="E57" s="120">
        <v>2</v>
      </c>
      <c r="F57" s="121" t="s">
        <v>81</v>
      </c>
      <c r="G57" s="9"/>
      <c r="H57" s="66">
        <v>0.54861111111111005</v>
      </c>
      <c r="I57" s="77"/>
      <c r="J57" s="81">
        <v>0.57251157407407405</v>
      </c>
      <c r="K57" s="80"/>
      <c r="L57" s="79">
        <f>J57-H57</f>
        <v>2.3900462962963998E-2</v>
      </c>
      <c r="M57" s="81">
        <v>2.4305555555555556E-2</v>
      </c>
      <c r="N57" s="79">
        <f>ABS(L57-M57)</f>
        <v>4.0509259259155841E-4</v>
      </c>
      <c r="O57" s="80"/>
      <c r="P57" s="82">
        <f>(N57*24*60*60-60)*0.25</f>
        <v>-6.2500000000223377</v>
      </c>
      <c r="Q57" s="82">
        <f>IF((P57&lt;0),0,P57)</f>
        <v>0</v>
      </c>
      <c r="R57" s="77"/>
      <c r="S57" s="135">
        <v>85.31</v>
      </c>
      <c r="T57" s="77">
        <v>0</v>
      </c>
      <c r="U57" s="77"/>
      <c r="V57" s="135">
        <v>48.91</v>
      </c>
      <c r="W57" s="77">
        <v>0</v>
      </c>
      <c r="X57" s="77"/>
      <c r="Y57" s="135">
        <v>43.46</v>
      </c>
      <c r="Z57" s="77">
        <v>0</v>
      </c>
      <c r="AA57" s="77"/>
      <c r="AB57" s="135">
        <v>60.72</v>
      </c>
      <c r="AC57" s="77">
        <v>0</v>
      </c>
      <c r="AD57" s="77"/>
      <c r="AE57" s="135">
        <v>55.35</v>
      </c>
      <c r="AF57" s="77">
        <v>0</v>
      </c>
      <c r="AG57" s="77"/>
      <c r="AH57" s="77"/>
      <c r="AI57" s="77"/>
      <c r="AJ57" s="77"/>
      <c r="AK57" s="135">
        <v>158.15</v>
      </c>
      <c r="AL57" s="83">
        <v>210</v>
      </c>
      <c r="AM57" s="83">
        <f>AK57-AL57</f>
        <v>-51.849999999999994</v>
      </c>
      <c r="AN57" s="84">
        <f>IF(AM57&lt;0,0*AK57,0*AL57+0.5*AM57)</f>
        <v>0</v>
      </c>
      <c r="AO57" s="85">
        <v>6</v>
      </c>
      <c r="AP57" s="85"/>
      <c r="AQ57" s="110">
        <f>Q57+(S57*0.25+T57)+(V57*0.25+W57)+(Y57*0.25+Z57)+(AB57*0.25+AC57)+(AE57*0.25+AF57)+(AH57*0.25+AI57)+AN57+AO57</f>
        <v>79.4375</v>
      </c>
    </row>
    <row r="58" spans="1:46" s="107" customFormat="1" ht="15" hidden="1" x14ac:dyDescent="0.2">
      <c r="A58" s="3">
        <v>51</v>
      </c>
      <c r="C58" s="121" t="s">
        <v>158</v>
      </c>
      <c r="D58" s="121" t="s">
        <v>49</v>
      </c>
      <c r="E58" s="120">
        <v>5</v>
      </c>
      <c r="F58" s="121" t="s">
        <v>84</v>
      </c>
      <c r="G58" s="109"/>
      <c r="H58" s="66">
        <v>0.55208333333333304</v>
      </c>
      <c r="I58" s="77"/>
      <c r="J58" s="81">
        <v>0.57645833333333341</v>
      </c>
      <c r="K58" s="80"/>
      <c r="L58" s="79">
        <f>J58-H58</f>
        <v>2.4375000000000369E-2</v>
      </c>
      <c r="M58" s="81">
        <v>2.4305555555555556E-2</v>
      </c>
      <c r="N58" s="79">
        <f>ABS(L58-M58)</f>
        <v>6.9444444444812653E-5</v>
      </c>
      <c r="O58" s="80"/>
      <c r="P58" s="82">
        <f>(N58*24*60*60-60)*0.25</f>
        <v>-13.499999999992047</v>
      </c>
      <c r="Q58" s="82">
        <f>IF((P58&lt;0),0,P58)</f>
        <v>0</v>
      </c>
      <c r="R58" s="77"/>
      <c r="S58" s="135">
        <v>68.53</v>
      </c>
      <c r="T58" s="77">
        <v>0</v>
      </c>
      <c r="U58" s="77"/>
      <c r="V58" s="135">
        <v>46.28</v>
      </c>
      <c r="W58" s="77">
        <v>0</v>
      </c>
      <c r="X58" s="77"/>
      <c r="Y58" s="135">
        <v>36.619999999999997</v>
      </c>
      <c r="Z58" s="77">
        <v>0</v>
      </c>
      <c r="AA58" s="77"/>
      <c r="AB58" s="135">
        <v>57</v>
      </c>
      <c r="AC58" s="77">
        <v>0</v>
      </c>
      <c r="AD58" s="77"/>
      <c r="AE58" s="135">
        <v>46.33</v>
      </c>
      <c r="AF58" s="77">
        <v>0</v>
      </c>
      <c r="AG58" s="77"/>
      <c r="AH58" s="77"/>
      <c r="AI58" s="77"/>
      <c r="AJ58" s="77"/>
      <c r="AK58" s="135">
        <v>180.31</v>
      </c>
      <c r="AL58" s="83">
        <v>210</v>
      </c>
      <c r="AM58" s="83">
        <f>AK58-AL58</f>
        <v>-29.689999999999998</v>
      </c>
      <c r="AN58" s="84">
        <f>IF(AM58&lt;0,0*AK58,0*AL58+0.5*AM58)</f>
        <v>0</v>
      </c>
      <c r="AO58" s="85">
        <v>0</v>
      </c>
      <c r="AP58" s="85"/>
      <c r="AQ58" s="110">
        <f>Q58+(S58*0.25+T58)+(V58*0.25+W58)+(Y58*0.25+Z58)+(AB58*0.25+AC58)+(AE58*0.25+AF58)+(AH58*0.25+AI58)+AN58+AO58</f>
        <v>63.69</v>
      </c>
      <c r="AR58" s="10"/>
      <c r="AS58" s="11"/>
    </row>
    <row r="59" spans="1:46" s="107" customFormat="1" ht="15" hidden="1" x14ac:dyDescent="0.2">
      <c r="A59" s="3">
        <v>52</v>
      </c>
      <c r="C59" s="121" t="s">
        <v>159</v>
      </c>
      <c r="D59" s="121" t="s">
        <v>160</v>
      </c>
      <c r="E59" s="120">
        <v>2</v>
      </c>
      <c r="F59" s="121" t="s">
        <v>81</v>
      </c>
      <c r="G59" s="123"/>
      <c r="H59" s="66">
        <v>0.55555555555555503</v>
      </c>
      <c r="I59" s="77"/>
      <c r="J59" s="81">
        <v>0.58020833333333333</v>
      </c>
      <c r="K59" s="80"/>
      <c r="L59" s="79">
        <f>J59-H59</f>
        <v>2.4652777777778301E-2</v>
      </c>
      <c r="M59" s="81">
        <v>2.4305555555555556E-2</v>
      </c>
      <c r="N59" s="79">
        <f>ABS(L59-M59)</f>
        <v>3.4722222222274488E-4</v>
      </c>
      <c r="O59" s="80"/>
      <c r="P59" s="82">
        <f>(N59*24*60*60-60)*0.25</f>
        <v>-7.4999999999887104</v>
      </c>
      <c r="Q59" s="82">
        <f>IF((P59&lt;0),0,P59)</f>
        <v>0</v>
      </c>
      <c r="R59" s="77"/>
      <c r="S59" s="135">
        <v>80.37</v>
      </c>
      <c r="T59" s="77">
        <v>0</v>
      </c>
      <c r="U59" s="77"/>
      <c r="V59" s="135">
        <v>47.47</v>
      </c>
      <c r="W59" s="77">
        <v>0</v>
      </c>
      <c r="X59" s="77"/>
      <c r="Y59" s="135">
        <v>44.1</v>
      </c>
      <c r="Z59" s="77">
        <v>2</v>
      </c>
      <c r="AA59" s="77"/>
      <c r="AB59" s="135">
        <v>57.53</v>
      </c>
      <c r="AC59" s="77">
        <v>0</v>
      </c>
      <c r="AD59" s="77"/>
      <c r="AE59" s="135">
        <v>50.44</v>
      </c>
      <c r="AF59" s="77">
        <v>0</v>
      </c>
      <c r="AG59" s="77"/>
      <c r="AH59" s="77"/>
      <c r="AI59" s="77"/>
      <c r="AJ59" s="77"/>
      <c r="AK59" s="135">
        <v>173.13</v>
      </c>
      <c r="AL59" s="83">
        <v>210</v>
      </c>
      <c r="AM59" s="83">
        <f>AK59-AL59</f>
        <v>-36.870000000000005</v>
      </c>
      <c r="AN59" s="84">
        <f>IF(AM59&lt;0,0*AK59,0*AL59+0.5*AM59)</f>
        <v>0</v>
      </c>
      <c r="AO59" s="85">
        <v>6</v>
      </c>
      <c r="AP59" s="85"/>
      <c r="AQ59" s="110">
        <f>Q59+(S59*0.25+T59)+(V59*0.25+W59)+(Y59*0.25+Z59)+(AB59*0.25+AC59)+(AE59*0.25+AF59)+(AH59*0.25+AI59)+AN59+AO59</f>
        <v>77.977499999999992</v>
      </c>
      <c r="AR59" s="10"/>
      <c r="AS59" s="11"/>
    </row>
    <row r="60" spans="1:46" s="107" customFormat="1" ht="15" x14ac:dyDescent="0.2">
      <c r="A60" s="3">
        <v>70</v>
      </c>
      <c r="B60" s="3"/>
      <c r="C60" s="121" t="s">
        <v>182</v>
      </c>
      <c r="D60" s="121" t="s">
        <v>44</v>
      </c>
      <c r="E60" s="120">
        <v>4</v>
      </c>
      <c r="F60" s="121" t="s">
        <v>83</v>
      </c>
      <c r="G60" s="9"/>
      <c r="H60" s="66">
        <v>0.61805555555555503</v>
      </c>
      <c r="I60" s="5"/>
      <c r="J60" s="81">
        <v>0.64239583333333339</v>
      </c>
      <c r="K60" s="5"/>
      <c r="L60" s="79">
        <f>J60-H60</f>
        <v>2.4340277777778363E-2</v>
      </c>
      <c r="M60" s="81">
        <v>2.4305555555555556E-2</v>
      </c>
      <c r="N60" s="79">
        <f>ABS(L60-M60)</f>
        <v>3.4722222222807048E-5</v>
      </c>
      <c r="O60" s="5"/>
      <c r="P60" s="82">
        <f>(N60*24*60*60-60)*0.25</f>
        <v>-14.249999999987368</v>
      </c>
      <c r="Q60" s="82">
        <f>IF((P60&lt;0),0,P60)</f>
        <v>0</v>
      </c>
      <c r="R60" s="77"/>
      <c r="S60" s="135">
        <v>85.88</v>
      </c>
      <c r="T60" s="77">
        <v>0</v>
      </c>
      <c r="U60" s="77"/>
      <c r="V60" s="135">
        <v>42.31</v>
      </c>
      <c r="W60" s="77">
        <v>0</v>
      </c>
      <c r="X60" s="77"/>
      <c r="Y60" s="135">
        <v>47.28</v>
      </c>
      <c r="Z60" s="77">
        <v>0</v>
      </c>
      <c r="AA60" s="77"/>
      <c r="AB60" s="135">
        <v>56.19</v>
      </c>
      <c r="AC60" s="77">
        <v>0</v>
      </c>
      <c r="AD60" s="77"/>
      <c r="AE60" s="135">
        <v>50.92</v>
      </c>
      <c r="AF60" s="77">
        <v>0</v>
      </c>
      <c r="AG60" s="77"/>
      <c r="AH60" s="77"/>
      <c r="AI60" s="77"/>
      <c r="AJ60" s="77"/>
      <c r="AK60" s="135">
        <v>163.25</v>
      </c>
      <c r="AL60" s="83">
        <v>210</v>
      </c>
      <c r="AM60" s="83">
        <f>AK60-AL60</f>
        <v>-46.75</v>
      </c>
      <c r="AN60" s="84">
        <f>IF(AM60&lt;0,0*AK60,0*AL60+0.5*AM60)</f>
        <v>0</v>
      </c>
      <c r="AO60" s="85">
        <v>0</v>
      </c>
      <c r="AP60" s="85"/>
      <c r="AQ60" s="200">
        <f>Q60+(S60*0.25+T60)+(V60*0.25+W60)+(Y60*0.25+Z60)+(AB60*0.25+AC60)+(AE60*0.25+AF60)+(AH60*0.25+AI60)+AN60+AO60</f>
        <v>70.644999999999996</v>
      </c>
      <c r="AR60" s="10"/>
      <c r="AS60" s="11">
        <v>10</v>
      </c>
      <c r="AT60" s="3"/>
    </row>
    <row r="61" spans="1:46" s="107" customFormat="1" ht="15" hidden="1" x14ac:dyDescent="0.2">
      <c r="A61" s="3">
        <v>54</v>
      </c>
      <c r="C61" s="121" t="s">
        <v>109</v>
      </c>
      <c r="D61" s="121" t="s">
        <v>110</v>
      </c>
      <c r="E61" s="120">
        <v>2</v>
      </c>
      <c r="F61" s="121" t="s">
        <v>81</v>
      </c>
      <c r="G61" s="109"/>
      <c r="H61" s="66">
        <v>0.562499999999999</v>
      </c>
      <c r="I61" s="77"/>
      <c r="J61" s="81">
        <v>0.58663194444444444</v>
      </c>
      <c r="K61" s="80"/>
      <c r="L61" s="79">
        <f>J61-H61</f>
        <v>2.4131944444445441E-2</v>
      </c>
      <c r="M61" s="81">
        <v>2.4305555555555556E-2</v>
      </c>
      <c r="N61" s="79">
        <f>ABS(L61-M61)</f>
        <v>1.7361111111011476E-4</v>
      </c>
      <c r="O61" s="80"/>
      <c r="P61" s="82">
        <f>(N61*24*60*60-60)*0.25</f>
        <v>-11.250000000021521</v>
      </c>
      <c r="Q61" s="82">
        <f>IF((P61&lt;0),0,P61)</f>
        <v>0</v>
      </c>
      <c r="R61" s="77"/>
      <c r="S61" s="135">
        <v>76.400000000000006</v>
      </c>
      <c r="T61" s="77">
        <v>0</v>
      </c>
      <c r="U61" s="77"/>
      <c r="V61" s="135">
        <v>44.09</v>
      </c>
      <c r="W61" s="77">
        <v>0</v>
      </c>
      <c r="X61" s="77"/>
      <c r="Y61" s="135">
        <v>39.96</v>
      </c>
      <c r="Z61" s="77">
        <v>0</v>
      </c>
      <c r="AA61" s="77"/>
      <c r="AB61" s="135">
        <v>55.41</v>
      </c>
      <c r="AC61" s="77">
        <v>0</v>
      </c>
      <c r="AD61" s="77"/>
      <c r="AE61" s="135">
        <v>50.05</v>
      </c>
      <c r="AF61" s="77">
        <v>0</v>
      </c>
      <c r="AG61" s="77"/>
      <c r="AH61" s="77"/>
      <c r="AI61" s="77"/>
      <c r="AJ61" s="77"/>
      <c r="AK61" s="135">
        <v>160.94999999999999</v>
      </c>
      <c r="AL61" s="83">
        <v>210</v>
      </c>
      <c r="AM61" s="83">
        <f>AK61-AL61</f>
        <v>-49.050000000000011</v>
      </c>
      <c r="AN61" s="84">
        <f>IF(AM61&lt;0,0*AK61,0*AL61+0.5*AM61)</f>
        <v>0</v>
      </c>
      <c r="AO61" s="85">
        <v>3</v>
      </c>
      <c r="AP61" s="85"/>
      <c r="AQ61" s="110">
        <f>Q61+(S61*0.25+T61)+(V61*0.25+W61)+(Y61*0.25+Z61)+(AB61*0.25+AC61)+(AE61*0.25+AF61)+(AH61*0.25+AI61)+AN61+AO61</f>
        <v>69.477500000000006</v>
      </c>
      <c r="AR61" s="10"/>
      <c r="AS61" s="11"/>
    </row>
    <row r="62" spans="1:46" ht="15" hidden="1" x14ac:dyDescent="0.2">
      <c r="A62" s="3">
        <v>55</v>
      </c>
      <c r="C62" s="121" t="s">
        <v>162</v>
      </c>
      <c r="D62" s="121" t="s">
        <v>163</v>
      </c>
      <c r="E62" s="120">
        <v>2</v>
      </c>
      <c r="F62" s="121" t="s">
        <v>81</v>
      </c>
      <c r="G62" s="9"/>
      <c r="H62" s="66">
        <v>0.56597222222222099</v>
      </c>
      <c r="I62" s="77"/>
      <c r="J62" s="81">
        <v>0.59050925925925923</v>
      </c>
      <c r="K62" s="80"/>
      <c r="L62" s="79">
        <f>J62-H62</f>
        <v>2.4537037037038245E-2</v>
      </c>
      <c r="M62" s="81">
        <v>2.4305555555555556E-2</v>
      </c>
      <c r="N62" s="79">
        <f>ABS(L62-M62)</f>
        <v>2.3148148148268918E-4</v>
      </c>
      <c r="O62" s="80"/>
      <c r="P62" s="82">
        <f>(N62*24*60*60-60)*0.25</f>
        <v>-9.9999999999739124</v>
      </c>
      <c r="Q62" s="82">
        <f>IF((P62&lt;0),0,P62)</f>
        <v>0</v>
      </c>
      <c r="R62" s="77"/>
      <c r="S62" s="135">
        <v>94.5</v>
      </c>
      <c r="T62" s="77">
        <v>20</v>
      </c>
      <c r="U62" s="77"/>
      <c r="V62" s="135">
        <v>38.69</v>
      </c>
      <c r="W62" s="77">
        <v>0</v>
      </c>
      <c r="X62" s="77"/>
      <c r="Y62" s="135">
        <v>36.090000000000003</v>
      </c>
      <c r="Z62" s="77">
        <v>0</v>
      </c>
      <c r="AA62" s="77"/>
      <c r="AB62" s="135">
        <v>56.1</v>
      </c>
      <c r="AC62" s="77">
        <v>0</v>
      </c>
      <c r="AD62" s="77"/>
      <c r="AE62" s="135">
        <v>40.72</v>
      </c>
      <c r="AF62" s="77">
        <v>0</v>
      </c>
      <c r="AG62" s="77"/>
      <c r="AH62" s="77"/>
      <c r="AI62" s="77"/>
      <c r="AJ62" s="77"/>
      <c r="AK62" s="135">
        <v>179.54</v>
      </c>
      <c r="AL62" s="83">
        <v>210</v>
      </c>
      <c r="AM62" s="83">
        <f>AK62-AL62</f>
        <v>-30.460000000000008</v>
      </c>
      <c r="AN62" s="84">
        <f>IF(AM62&lt;0,0*AK62,0*AL62+0.5*AM62)</f>
        <v>0</v>
      </c>
      <c r="AO62" s="85">
        <v>0</v>
      </c>
      <c r="AP62" s="85"/>
      <c r="AQ62" s="110">
        <f>Q62+(S62*0.25+T62)+(V62*0.25+W62)+(Y62*0.25+Z62)+(AB62*0.25+AC62)+(AE62*0.25+AF62)+(AH62*0.25+AI62)+AN62+AO62</f>
        <v>86.525000000000006</v>
      </c>
      <c r="AS62" s="63"/>
    </row>
    <row r="63" spans="1:46" ht="15" hidden="1" x14ac:dyDescent="0.2">
      <c r="A63" s="3">
        <v>56</v>
      </c>
      <c r="C63" s="121" t="s">
        <v>164</v>
      </c>
      <c r="D63" s="121" t="s">
        <v>165</v>
      </c>
      <c r="E63" s="120">
        <v>2</v>
      </c>
      <c r="F63" s="121" t="s">
        <v>81</v>
      </c>
      <c r="G63" s="9"/>
      <c r="H63" s="66">
        <v>0.56944444444444398</v>
      </c>
      <c r="I63" s="77"/>
      <c r="J63" s="81">
        <v>0.59346064814814814</v>
      </c>
      <c r="K63" s="80"/>
      <c r="L63" s="79">
        <f>J63-H63</f>
        <v>2.4016203703704164E-2</v>
      </c>
      <c r="M63" s="81">
        <v>2.4305555555555556E-2</v>
      </c>
      <c r="N63" s="79">
        <f>ABS(L63-M63)</f>
        <v>2.893518518513917E-4</v>
      </c>
      <c r="O63" s="80"/>
      <c r="P63" s="82">
        <f>(N63*24*60*60-60)*0.25</f>
        <v>-8.7500000000099405</v>
      </c>
      <c r="Q63" s="82">
        <f>IF((P63&lt;0),0,P63)</f>
        <v>0</v>
      </c>
      <c r="R63" s="77"/>
      <c r="S63" s="135">
        <v>82.87</v>
      </c>
      <c r="T63" s="77">
        <v>0</v>
      </c>
      <c r="U63" s="77"/>
      <c r="V63" s="135">
        <v>45.44</v>
      </c>
      <c r="W63" s="77">
        <v>0</v>
      </c>
      <c r="X63" s="77"/>
      <c r="Y63" s="135">
        <v>41.03</v>
      </c>
      <c r="Z63" s="77">
        <v>0</v>
      </c>
      <c r="AA63" s="77"/>
      <c r="AB63" s="135">
        <v>54.31</v>
      </c>
      <c r="AC63" s="77">
        <v>0</v>
      </c>
      <c r="AD63" s="77"/>
      <c r="AE63" s="135">
        <v>54.48</v>
      </c>
      <c r="AF63" s="77">
        <v>0</v>
      </c>
      <c r="AG63" s="77"/>
      <c r="AH63" s="77"/>
      <c r="AI63" s="77"/>
      <c r="AJ63" s="77"/>
      <c r="AK63" s="135">
        <v>136.30000000000001</v>
      </c>
      <c r="AL63" s="83">
        <v>210</v>
      </c>
      <c r="AM63" s="83">
        <f>AK63-AL63</f>
        <v>-73.699999999999989</v>
      </c>
      <c r="AN63" s="84">
        <f>IF(AM63&lt;0,0*AK63,0*AL63+0.5*AM63)</f>
        <v>0</v>
      </c>
      <c r="AO63" s="85">
        <v>6</v>
      </c>
      <c r="AP63" s="85"/>
      <c r="AQ63" s="110">
        <f>Q63+(S63*0.25+T63)+(V63*0.25+W63)+(Y63*0.25+Z63)+(AB63*0.25+AC63)+(AE63*0.25+AF63)+(AH63*0.25+AI63)+AN63+AO63</f>
        <v>75.532499999999999</v>
      </c>
      <c r="AS63" s="63"/>
    </row>
    <row r="64" spans="1:46" s="77" customFormat="1" ht="15" x14ac:dyDescent="0.2">
      <c r="A64" s="3">
        <v>12</v>
      </c>
      <c r="B64" s="3"/>
      <c r="C64" s="121" t="s">
        <v>97</v>
      </c>
      <c r="D64" s="121" t="s">
        <v>98</v>
      </c>
      <c r="E64" s="120">
        <v>4</v>
      </c>
      <c r="F64" s="121" t="s">
        <v>83</v>
      </c>
      <c r="G64" s="9"/>
      <c r="H64" s="66">
        <v>0.41666666666666702</v>
      </c>
      <c r="J64" s="81">
        <v>0.44107638888888889</v>
      </c>
      <c r="K64" s="80"/>
      <c r="L64" s="79">
        <f>J64-H64</f>
        <v>2.4409722222221875E-2</v>
      </c>
      <c r="M64" s="81">
        <v>2.4305555555555556E-2</v>
      </c>
      <c r="N64" s="79">
        <f>ABS(L64-M64)</f>
        <v>1.0416666666631866E-4</v>
      </c>
      <c r="O64" s="80"/>
      <c r="P64" s="82">
        <f>(N64*24*60*60-60)*0.25</f>
        <v>-12.750000000007518</v>
      </c>
      <c r="Q64" s="82">
        <f>IF((P64&lt;0),0,P64)</f>
        <v>0</v>
      </c>
      <c r="S64" s="135">
        <v>83.22</v>
      </c>
      <c r="T64" s="77">
        <v>0</v>
      </c>
      <c r="V64" s="135">
        <v>51.19</v>
      </c>
      <c r="W64" s="77">
        <v>0</v>
      </c>
      <c r="Y64" s="135">
        <v>42.97</v>
      </c>
      <c r="Z64" s="77">
        <v>0</v>
      </c>
      <c r="AB64" s="135">
        <v>58.69</v>
      </c>
      <c r="AC64" s="77">
        <v>0</v>
      </c>
      <c r="AE64" s="135">
        <v>49.48</v>
      </c>
      <c r="AF64" s="77">
        <v>0</v>
      </c>
      <c r="AK64" s="135">
        <v>167.24</v>
      </c>
      <c r="AL64" s="83">
        <v>210</v>
      </c>
      <c r="AM64" s="83">
        <f>AK64-AL64</f>
        <v>-42.759999999999991</v>
      </c>
      <c r="AN64" s="84">
        <f>IF(AM64&lt;0,0*AK64,0*AL64+0.5*AM64)</f>
        <v>0</v>
      </c>
      <c r="AO64" s="85">
        <v>0</v>
      </c>
      <c r="AP64" s="85"/>
      <c r="AQ64" s="200">
        <f>Q64+(S64*0.25+T64)+(V64*0.25+W64)+(Y64*0.25+Z64)+(AB64*0.25+AC64)+(AE64*0.25+AF64)+(AH64*0.25+AI64)+AN64+AO64</f>
        <v>71.387500000000003</v>
      </c>
      <c r="AR64" s="10"/>
      <c r="AS64" s="11">
        <v>11</v>
      </c>
      <c r="AT64" s="3"/>
    </row>
    <row r="65" spans="1:46" s="77" customFormat="1" ht="15" x14ac:dyDescent="0.2">
      <c r="A65" s="3">
        <v>68</v>
      </c>
      <c r="B65" s="3"/>
      <c r="C65" s="121" t="s">
        <v>178</v>
      </c>
      <c r="D65" s="121" t="s">
        <v>179</v>
      </c>
      <c r="E65" s="125">
        <v>4</v>
      </c>
      <c r="F65" s="121" t="s">
        <v>83</v>
      </c>
      <c r="G65" s="9"/>
      <c r="H65" s="66">
        <v>0.61111111111111005</v>
      </c>
      <c r="I65" s="5"/>
      <c r="J65" s="81">
        <v>0.635625</v>
      </c>
      <c r="K65" s="5"/>
      <c r="L65" s="79">
        <f>J65-H65</f>
        <v>2.4513888888889945E-2</v>
      </c>
      <c r="M65" s="81">
        <v>2.4305555555555556E-2</v>
      </c>
      <c r="N65" s="79">
        <f>ABS(L65-M65)</f>
        <v>2.0833333333438939E-4</v>
      </c>
      <c r="O65" s="5"/>
      <c r="P65" s="82">
        <f>(N65*24*60*60-60)*0.25</f>
        <v>-10.499999999977188</v>
      </c>
      <c r="Q65" s="82">
        <f>IF((P65&lt;0),0,P65)</f>
        <v>0</v>
      </c>
      <c r="S65" s="135">
        <v>82.41</v>
      </c>
      <c r="T65" s="77">
        <v>0</v>
      </c>
      <c r="V65" s="135">
        <v>46.03</v>
      </c>
      <c r="W65" s="77">
        <v>0</v>
      </c>
      <c r="Y65" s="135">
        <v>48.12</v>
      </c>
      <c r="Z65" s="77">
        <v>0</v>
      </c>
      <c r="AB65" s="135">
        <v>65.94</v>
      </c>
      <c r="AC65" s="77">
        <v>0</v>
      </c>
      <c r="AE65" s="135">
        <v>67.13</v>
      </c>
      <c r="AF65" s="77">
        <v>0</v>
      </c>
      <c r="AK65" s="135">
        <v>182.99</v>
      </c>
      <c r="AL65" s="83">
        <v>210</v>
      </c>
      <c r="AM65" s="83">
        <f>AK65-AL65</f>
        <v>-27.009999999999991</v>
      </c>
      <c r="AN65" s="84">
        <f>IF(AM65&lt;0,0*AK65,0*AL65+0.5*AM65)</f>
        <v>0</v>
      </c>
      <c r="AO65" s="85">
        <v>0</v>
      </c>
      <c r="AP65" s="85"/>
      <c r="AQ65" s="200">
        <f>Q65+(S65*0.25+T65)+(V65*0.25+W65)+(Y65*0.25+Z65)+(AB65*0.25+AC65)+(AE65*0.25+AF65)+(AH65*0.25+AI65)+AN65+AO65</f>
        <v>77.407499999999999</v>
      </c>
      <c r="AR65" s="10"/>
      <c r="AS65" s="11">
        <v>12</v>
      </c>
      <c r="AT65" s="3"/>
    </row>
    <row r="66" spans="1:46" ht="15" hidden="1" x14ac:dyDescent="0.2">
      <c r="A66" s="3">
        <v>59</v>
      </c>
      <c r="C66" s="121" t="s">
        <v>168</v>
      </c>
      <c r="D66" s="121" t="s">
        <v>163</v>
      </c>
      <c r="E66" s="120">
        <v>2</v>
      </c>
      <c r="F66" s="121" t="s">
        <v>81</v>
      </c>
      <c r="G66" s="9"/>
      <c r="H66" s="66">
        <v>0.57986111111111005</v>
      </c>
      <c r="I66" s="77"/>
      <c r="J66" s="81">
        <v>0.60364583333333333</v>
      </c>
      <c r="K66" s="80"/>
      <c r="L66" s="79">
        <f>J66-H66</f>
        <v>2.3784722222223276E-2</v>
      </c>
      <c r="M66" s="81">
        <v>2.4305555555555556E-2</v>
      </c>
      <c r="N66" s="79">
        <f>ABS(L66-M66)</f>
        <v>5.2083333333228024E-4</v>
      </c>
      <c r="O66" s="80"/>
      <c r="P66" s="82">
        <f>(N66*24*60*60-60)*0.25</f>
        <v>-3.7500000000227462</v>
      </c>
      <c r="Q66" s="82">
        <f>IF((P66&lt;0),0,P66)</f>
        <v>0</v>
      </c>
      <c r="R66" s="77"/>
      <c r="S66" s="135">
        <v>76.930000000000007</v>
      </c>
      <c r="T66" s="77">
        <v>0</v>
      </c>
      <c r="U66" s="77"/>
      <c r="V66" s="135">
        <v>38.19</v>
      </c>
      <c r="W66" s="77">
        <v>0</v>
      </c>
      <c r="X66" s="77"/>
      <c r="Y66" s="135">
        <v>35.5</v>
      </c>
      <c r="Z66" s="77">
        <v>0</v>
      </c>
      <c r="AA66" s="77"/>
      <c r="AB66" s="135">
        <v>49.87</v>
      </c>
      <c r="AC66" s="77">
        <v>0</v>
      </c>
      <c r="AD66" s="77"/>
      <c r="AE66" s="135">
        <v>45.13</v>
      </c>
      <c r="AF66" s="77">
        <v>0</v>
      </c>
      <c r="AG66" s="77"/>
      <c r="AH66" s="77"/>
      <c r="AI66" s="77"/>
      <c r="AJ66" s="77"/>
      <c r="AK66" s="135">
        <v>183.06</v>
      </c>
      <c r="AL66" s="83">
        <v>210</v>
      </c>
      <c r="AM66" s="83">
        <f>AK66-AL66</f>
        <v>-26.939999999999998</v>
      </c>
      <c r="AN66" s="84">
        <f>IF(AM66&lt;0,0*AK66,0*AL66+0.5*AM66)</f>
        <v>0</v>
      </c>
      <c r="AO66" s="85">
        <v>0</v>
      </c>
      <c r="AP66" s="85"/>
      <c r="AQ66" s="110">
        <f>Q66+(S66*0.25+T66)+(V66*0.25+W66)+(Y66*0.25+Z66)+(AB66*0.25+AC66)+(AE66*0.25+AF66)+(AH66*0.25+AI66)+AN66+AO66</f>
        <v>61.405000000000001</v>
      </c>
      <c r="AS66" s="63"/>
    </row>
    <row r="67" spans="1:46" ht="15" hidden="1" x14ac:dyDescent="0.2">
      <c r="A67" s="3">
        <v>60</v>
      </c>
      <c r="C67" s="121" t="s">
        <v>169</v>
      </c>
      <c r="D67" s="121" t="s">
        <v>170</v>
      </c>
      <c r="E67" s="120">
        <v>6</v>
      </c>
      <c r="F67" s="121" t="s">
        <v>154</v>
      </c>
      <c r="G67" s="75"/>
      <c r="H67" s="66">
        <v>0.58333333333333304</v>
      </c>
      <c r="I67" s="77"/>
      <c r="J67" s="81">
        <v>0.60237268518518516</v>
      </c>
      <c r="K67" s="80"/>
      <c r="L67" s="79">
        <f>J67-H67</f>
        <v>1.9039351851852127E-2</v>
      </c>
      <c r="M67" s="81">
        <v>2.4305555555555556E-2</v>
      </c>
      <c r="N67" s="79">
        <f>ABS(L67-M67)</f>
        <v>5.2662037037034294E-3</v>
      </c>
      <c r="O67" s="80"/>
      <c r="P67" s="82">
        <f>(N67*24*60*60-60)*0.25</f>
        <v>98.749999999994074</v>
      </c>
      <c r="Q67" s="82">
        <f>IF((P67&lt;0),0,P67)</f>
        <v>98.749999999994074</v>
      </c>
      <c r="R67" s="77"/>
      <c r="S67" s="135">
        <v>122.22</v>
      </c>
      <c r="T67" s="77">
        <v>0</v>
      </c>
      <c r="U67" s="77"/>
      <c r="V67" s="135">
        <v>79.16</v>
      </c>
      <c r="W67" s="77">
        <v>0</v>
      </c>
      <c r="X67" s="77"/>
      <c r="Y67" s="135">
        <v>58.35</v>
      </c>
      <c r="Z67" s="77">
        <v>0</v>
      </c>
      <c r="AA67" s="77"/>
      <c r="AB67" s="135">
        <v>85.43</v>
      </c>
      <c r="AC67" s="77">
        <v>0</v>
      </c>
      <c r="AD67" s="77"/>
      <c r="AE67" s="135">
        <v>73.53</v>
      </c>
      <c r="AF67" s="77">
        <v>0</v>
      </c>
      <c r="AG67" s="77"/>
      <c r="AH67" s="77"/>
      <c r="AI67" s="77"/>
      <c r="AJ67" s="77"/>
      <c r="AK67" s="135">
        <v>194.85</v>
      </c>
      <c r="AL67" s="83">
        <v>210</v>
      </c>
      <c r="AM67" s="83">
        <f>AK67-AL67</f>
        <v>-15.150000000000006</v>
      </c>
      <c r="AN67" s="84">
        <f>IF(AM67&lt;0,0*AK67,0*AL67+0.5*AM67)</f>
        <v>0</v>
      </c>
      <c r="AO67" s="85">
        <v>0</v>
      </c>
      <c r="AP67" s="85"/>
      <c r="AQ67" s="110">
        <f>Q67+(S67*0.25+T67)+(V67*0.25+W67)+(Y67*0.25+Z67)+(AB67*0.25+AC67)+(AE67*0.25+AF67)+(AH67*0.25+AI67)+AN67+AO67</f>
        <v>203.42249999999405</v>
      </c>
      <c r="AR67" s="64"/>
      <c r="AS67" s="63"/>
    </row>
    <row r="68" spans="1:46" ht="15" hidden="1" x14ac:dyDescent="0.2">
      <c r="A68" s="3">
        <v>61</v>
      </c>
      <c r="C68" s="121" t="s">
        <v>171</v>
      </c>
      <c r="D68" s="121" t="s">
        <v>172</v>
      </c>
      <c r="E68" s="120">
        <v>1</v>
      </c>
      <c r="F68" s="121" t="s">
        <v>82</v>
      </c>
      <c r="G68" s="9"/>
      <c r="H68" s="66">
        <v>0.58680555555555503</v>
      </c>
      <c r="I68" s="77"/>
      <c r="J68" s="81">
        <v>0.61153935185185182</v>
      </c>
      <c r="K68" s="80"/>
      <c r="L68" s="79">
        <f>J68-H68</f>
        <v>2.4733796296296795E-2</v>
      </c>
      <c r="M68" s="81">
        <v>2.4305555555555556E-2</v>
      </c>
      <c r="N68" s="79">
        <f>ABS(L68-M68)</f>
        <v>4.2824074074123905E-4</v>
      </c>
      <c r="O68" s="80"/>
      <c r="P68" s="82">
        <f>(N68*24*60*60-60)*0.25</f>
        <v>-5.7499999999892371</v>
      </c>
      <c r="Q68" s="82">
        <f>IF((P68&lt;0),0,P68)</f>
        <v>0</v>
      </c>
      <c r="R68" s="77"/>
      <c r="S68" s="135">
        <v>98.22</v>
      </c>
      <c r="T68" s="77">
        <v>0</v>
      </c>
      <c r="U68" s="77"/>
      <c r="V68" s="135">
        <v>51.38</v>
      </c>
      <c r="W68" s="77">
        <v>0</v>
      </c>
      <c r="X68" s="77"/>
      <c r="Y68" s="135">
        <v>39</v>
      </c>
      <c r="Z68" s="77">
        <v>0</v>
      </c>
      <c r="AA68" s="77"/>
      <c r="AB68" s="135">
        <v>63.72</v>
      </c>
      <c r="AC68" s="77">
        <v>0</v>
      </c>
      <c r="AD68" s="77"/>
      <c r="AE68" s="135">
        <v>58.3</v>
      </c>
      <c r="AF68" s="77">
        <v>0</v>
      </c>
      <c r="AG68" s="77"/>
      <c r="AH68" s="77"/>
      <c r="AI68" s="77"/>
      <c r="AJ68" s="77"/>
      <c r="AK68" s="135">
        <v>144.28</v>
      </c>
      <c r="AL68" s="83">
        <v>210</v>
      </c>
      <c r="AM68" s="83">
        <f>AK68-AL68</f>
        <v>-65.72</v>
      </c>
      <c r="AN68" s="84">
        <f>IF(AM68&lt;0,0*AK68,0*AL68+0.5*AM68)</f>
        <v>0</v>
      </c>
      <c r="AO68" s="85">
        <v>0</v>
      </c>
      <c r="AP68" s="85"/>
      <c r="AQ68" s="110">
        <f>Q68+(S68*0.25+T68)+(V68*0.25+W68)+(Y68*0.25+Z68)+(AB68*0.25+AC68)+(AE68*0.25+AF68)+(AH68*0.25+AI68)+AN68+AO68</f>
        <v>77.655000000000001</v>
      </c>
    </row>
    <row r="69" spans="1:46" s="107" customFormat="1" ht="15" hidden="1" x14ac:dyDescent="0.2">
      <c r="A69" s="3">
        <v>62</v>
      </c>
      <c r="C69" s="121" t="s">
        <v>173</v>
      </c>
      <c r="D69" s="121" t="s">
        <v>122</v>
      </c>
      <c r="E69" s="120">
        <v>1</v>
      </c>
      <c r="F69" s="121" t="s">
        <v>82</v>
      </c>
      <c r="G69" s="109"/>
      <c r="H69" s="66">
        <v>0.59027777777777701</v>
      </c>
      <c r="I69" s="77"/>
      <c r="J69" s="81">
        <v>0.61443287037037042</v>
      </c>
      <c r="K69" s="80"/>
      <c r="L69" s="79">
        <f>J69-H69</f>
        <v>2.4155092592593408E-2</v>
      </c>
      <c r="M69" s="81">
        <v>2.4305555555555556E-2</v>
      </c>
      <c r="N69" s="79">
        <f>ABS(L69-M69)</f>
        <v>1.5046296296214803E-4</v>
      </c>
      <c r="O69" s="80"/>
      <c r="P69" s="82">
        <f>(N69*24*60*60-60)*0.25</f>
        <v>-11.750000000017602</v>
      </c>
      <c r="Q69" s="82">
        <f>IF((P69&lt;0),0,P69)</f>
        <v>0</v>
      </c>
      <c r="R69" s="77"/>
      <c r="S69" s="135">
        <v>76.31</v>
      </c>
      <c r="T69" s="77">
        <v>0</v>
      </c>
      <c r="U69" s="77"/>
      <c r="V69" s="135">
        <v>44.79</v>
      </c>
      <c r="W69" s="77">
        <v>0</v>
      </c>
      <c r="X69" s="77"/>
      <c r="Y69" s="135">
        <v>37.53</v>
      </c>
      <c r="Z69" s="77">
        <v>0</v>
      </c>
      <c r="AA69" s="77"/>
      <c r="AB69" s="135">
        <v>52.85</v>
      </c>
      <c r="AC69" s="77">
        <v>0</v>
      </c>
      <c r="AD69" s="77"/>
      <c r="AE69" s="135">
        <v>47.59</v>
      </c>
      <c r="AF69" s="77">
        <v>2</v>
      </c>
      <c r="AG69" s="77"/>
      <c r="AH69" s="77"/>
      <c r="AI69" s="77"/>
      <c r="AJ69" s="77"/>
      <c r="AK69" s="135">
        <v>170.91</v>
      </c>
      <c r="AL69" s="83">
        <v>210</v>
      </c>
      <c r="AM69" s="83">
        <f>AK69-AL69</f>
        <v>-39.090000000000003</v>
      </c>
      <c r="AN69" s="84">
        <f>IF(AM69&lt;0,0*AK69,0*AL69+0.5*AM69)</f>
        <v>0</v>
      </c>
      <c r="AO69" s="85">
        <v>0</v>
      </c>
      <c r="AP69" s="85"/>
      <c r="AQ69" s="110">
        <f>Q69+(S69*0.25+T69)+(V69*0.25+W69)+(Y69*0.25+Z69)+(AB69*0.25+AC69)+(AE69*0.25+AF69)+(AH69*0.25+AI69)+AN69+AO69</f>
        <v>66.767499999999998</v>
      </c>
      <c r="AR69" s="10"/>
      <c r="AS69" s="11"/>
    </row>
    <row r="70" spans="1:46" ht="15" x14ac:dyDescent="0.2">
      <c r="A70" s="3">
        <v>16</v>
      </c>
      <c r="C70" s="121" t="s">
        <v>102</v>
      </c>
      <c r="D70" s="121" t="s">
        <v>103</v>
      </c>
      <c r="E70" s="120">
        <v>4</v>
      </c>
      <c r="F70" s="121" t="s">
        <v>83</v>
      </c>
      <c r="G70" s="75"/>
      <c r="H70" s="66">
        <v>0.43055555555555503</v>
      </c>
      <c r="I70" s="77"/>
      <c r="J70" s="66">
        <v>0.45439814814814811</v>
      </c>
      <c r="K70" s="80"/>
      <c r="L70" s="79">
        <f>J70-H70</f>
        <v>2.3842592592593082E-2</v>
      </c>
      <c r="M70" s="81">
        <v>2.4305555555555556E-2</v>
      </c>
      <c r="N70" s="79">
        <f>ABS(L70-M70)</f>
        <v>4.6296296296247444E-4</v>
      </c>
      <c r="O70" s="80"/>
      <c r="P70" s="82">
        <f>(N70*24*60*60-60)*0.25</f>
        <v>-5.0000000000105516</v>
      </c>
      <c r="Q70" s="82">
        <f>IF((P70&lt;0),0,P70)</f>
        <v>0</v>
      </c>
      <c r="R70" s="77"/>
      <c r="S70" s="135">
        <v>101.83</v>
      </c>
      <c r="T70" s="77">
        <v>0</v>
      </c>
      <c r="U70" s="77"/>
      <c r="V70" s="135">
        <v>55.12</v>
      </c>
      <c r="W70" s="77">
        <v>0</v>
      </c>
      <c r="X70" s="77"/>
      <c r="Y70" s="135">
        <v>57.28</v>
      </c>
      <c r="Z70" s="77">
        <v>0</v>
      </c>
      <c r="AA70" s="77"/>
      <c r="AB70" s="135">
        <v>70.5</v>
      </c>
      <c r="AC70" s="77">
        <v>0</v>
      </c>
      <c r="AD70" s="77"/>
      <c r="AE70" s="135">
        <v>59.68</v>
      </c>
      <c r="AF70" s="77">
        <v>0</v>
      </c>
      <c r="AG70" s="77"/>
      <c r="AH70" s="77"/>
      <c r="AI70" s="77"/>
      <c r="AJ70" s="77"/>
      <c r="AK70" s="135">
        <v>184.8</v>
      </c>
      <c r="AL70" s="83">
        <v>210</v>
      </c>
      <c r="AM70" s="83">
        <f>AK70-AL70</f>
        <v>-25.199999999999989</v>
      </c>
      <c r="AN70" s="84">
        <f>IF(AM70&lt;0,0*AK70,0*AL70+0.5*AM70)</f>
        <v>0</v>
      </c>
      <c r="AO70" s="85">
        <v>0</v>
      </c>
      <c r="AP70" s="85"/>
      <c r="AQ70" s="200">
        <f>Q70+(S70*0.25+T70)+(V70*0.25+W70)+(Y70*0.25+Z70)+(AB70*0.25+AC70)+(AE70*0.25+AF70)+(AH70*0.25+AI70)+AN70+AO70</f>
        <v>86.102500000000006</v>
      </c>
      <c r="AR70" s="64"/>
      <c r="AS70" s="11">
        <v>13</v>
      </c>
      <c r="AT70" s="9"/>
    </row>
    <row r="71" spans="1:46" ht="15" hidden="1" x14ac:dyDescent="0.2">
      <c r="A71" s="3">
        <v>64</v>
      </c>
      <c r="C71" s="121" t="s">
        <v>175</v>
      </c>
      <c r="D71" s="121" t="s">
        <v>163</v>
      </c>
      <c r="E71" s="120">
        <v>2</v>
      </c>
      <c r="F71" s="121" t="s">
        <v>81</v>
      </c>
      <c r="G71" s="9"/>
      <c r="H71" s="66">
        <v>0.59722222222222099</v>
      </c>
      <c r="I71" s="77"/>
      <c r="J71" s="81">
        <v>0.62099537037037034</v>
      </c>
      <c r="K71" s="80"/>
      <c r="L71" s="79">
        <f>J71-H71</f>
        <v>2.3773148148149348E-2</v>
      </c>
      <c r="M71" s="81">
        <v>2.4305555555555556E-2</v>
      </c>
      <c r="N71" s="79">
        <f>ABS(L71-M71)</f>
        <v>5.3240740740620809E-4</v>
      </c>
      <c r="O71" s="80"/>
      <c r="P71" s="82">
        <f>(N71*24*60*60-60)*0.25</f>
        <v>-3.5000000000259046</v>
      </c>
      <c r="Q71" s="82">
        <f>IF((P71&lt;0),0,P71)</f>
        <v>0</v>
      </c>
      <c r="R71" s="77"/>
      <c r="S71" s="135">
        <v>77.87</v>
      </c>
      <c r="T71" s="77">
        <v>0</v>
      </c>
      <c r="U71" s="77"/>
      <c r="V71" s="135">
        <v>43.53</v>
      </c>
      <c r="W71" s="77">
        <v>0</v>
      </c>
      <c r="X71" s="77"/>
      <c r="Y71" s="135">
        <v>41.91</v>
      </c>
      <c r="Z71" s="77">
        <v>0</v>
      </c>
      <c r="AA71" s="77"/>
      <c r="AB71" s="135">
        <v>52.63</v>
      </c>
      <c r="AC71" s="77">
        <v>0</v>
      </c>
      <c r="AD71" s="77"/>
      <c r="AE71" s="135">
        <v>46.81</v>
      </c>
      <c r="AF71" s="77">
        <v>0</v>
      </c>
      <c r="AG71" s="77"/>
      <c r="AH71" s="77"/>
      <c r="AI71" s="77"/>
      <c r="AJ71" s="77"/>
      <c r="AK71" s="135">
        <v>152.38999999999999</v>
      </c>
      <c r="AL71" s="83">
        <v>210</v>
      </c>
      <c r="AM71" s="83">
        <f>AK71-AL71</f>
        <v>-57.610000000000014</v>
      </c>
      <c r="AN71" s="84">
        <f>IF(AM71&lt;0,0*AK71,0*AL71+0.5*AM71)</f>
        <v>0</v>
      </c>
      <c r="AO71" s="85">
        <v>0</v>
      </c>
      <c r="AP71" s="85"/>
      <c r="AQ71" s="110">
        <f>Q71+(S71*0.25+T71)+(V71*0.25+W71)+(Y71*0.25+Z71)+(AB71*0.25+AC71)+(AE71*0.25+AF71)+(AH71*0.25+AI71)+AN71+AO71</f>
        <v>65.6875</v>
      </c>
    </row>
    <row r="72" spans="1:46" s="107" customFormat="1" ht="15" hidden="1" x14ac:dyDescent="0.2">
      <c r="A72" s="3">
        <v>65</v>
      </c>
      <c r="C72" s="121" t="s">
        <v>176</v>
      </c>
      <c r="D72" s="121" t="s">
        <v>163</v>
      </c>
      <c r="E72" s="120">
        <v>2</v>
      </c>
      <c r="F72" s="121" t="s">
        <v>81</v>
      </c>
      <c r="G72" s="109"/>
      <c r="H72" s="66">
        <v>0.60069444444444398</v>
      </c>
      <c r="I72" s="77"/>
      <c r="J72" s="81">
        <v>0.6244791666666667</v>
      </c>
      <c r="K72" s="80"/>
      <c r="L72" s="79">
        <f>J72-H72</f>
        <v>2.3784722222222721E-2</v>
      </c>
      <c r="M72" s="81">
        <v>2.4305555555555556E-2</v>
      </c>
      <c r="N72" s="79">
        <f>ABS(L72-M72)</f>
        <v>5.2083333333283535E-4</v>
      </c>
      <c r="O72" s="80"/>
      <c r="P72" s="82">
        <f>(N72*24*60*60-60)*0.25</f>
        <v>-3.7500000000107558</v>
      </c>
      <c r="Q72" s="82">
        <f>IF((P72&lt;0),0,P72)</f>
        <v>0</v>
      </c>
      <c r="R72" s="77"/>
      <c r="S72" s="135">
        <v>107.06</v>
      </c>
      <c r="T72" s="77">
        <v>5</v>
      </c>
      <c r="U72" s="77"/>
      <c r="V72" s="135">
        <v>42.06</v>
      </c>
      <c r="W72" s="77">
        <v>0</v>
      </c>
      <c r="X72" s="77"/>
      <c r="Y72" s="135">
        <v>44.07</v>
      </c>
      <c r="Z72" s="77">
        <v>0</v>
      </c>
      <c r="AA72" s="77"/>
      <c r="AB72" s="135">
        <v>58.63</v>
      </c>
      <c r="AC72" s="77">
        <v>0</v>
      </c>
      <c r="AD72" s="77"/>
      <c r="AE72" s="135">
        <v>49.02</v>
      </c>
      <c r="AF72" s="77">
        <v>0</v>
      </c>
      <c r="AG72" s="77"/>
      <c r="AH72" s="77"/>
      <c r="AI72" s="77"/>
      <c r="AJ72" s="77"/>
      <c r="AK72" s="135">
        <v>139.18</v>
      </c>
      <c r="AL72" s="83">
        <v>210</v>
      </c>
      <c r="AM72" s="83">
        <f>AK72-AL72</f>
        <v>-70.819999999999993</v>
      </c>
      <c r="AN72" s="84">
        <f>IF(AM72&lt;0,0*AK72,0*AL72+0.5*AM72)</f>
        <v>0</v>
      </c>
      <c r="AO72" s="85">
        <v>3</v>
      </c>
      <c r="AP72" s="85"/>
      <c r="AQ72" s="110">
        <f>Q72+(S72*0.25+T72)+(V72*0.25+W72)+(Y72*0.25+Z72)+(AB72*0.25+AC72)+(AE72*0.25+AF72)+(AH72*0.25+AI72)+AN72+AO72</f>
        <v>83.21</v>
      </c>
      <c r="AR72" s="10"/>
      <c r="AS72" s="11"/>
    </row>
    <row r="73" spans="1:46" ht="15" hidden="1" x14ac:dyDescent="0.2">
      <c r="A73" s="3">
        <v>83</v>
      </c>
      <c r="C73" s="121" t="s">
        <v>200</v>
      </c>
      <c r="D73" s="121"/>
      <c r="E73" s="120">
        <v>3</v>
      </c>
      <c r="F73" s="121" t="s">
        <v>111</v>
      </c>
      <c r="G73" s="85"/>
      <c r="H73" s="81">
        <v>0.60416666666666596</v>
      </c>
      <c r="I73" s="77"/>
      <c r="J73" s="81">
        <v>0.62783564814814818</v>
      </c>
      <c r="K73" s="80"/>
      <c r="L73" s="79">
        <f>J73-H73</f>
        <v>2.3668981481482221E-2</v>
      </c>
      <c r="M73" s="81">
        <v>2.4305555555555556E-2</v>
      </c>
      <c r="N73" s="79">
        <f>ABS(L73-M73)</f>
        <v>6.3657407407333513E-4</v>
      </c>
      <c r="O73" s="80"/>
      <c r="P73" s="82">
        <f>(N73*24*60*60-60)*0.25</f>
        <v>-1.2500000000159606</v>
      </c>
      <c r="Q73" s="82">
        <f>IF((P73&lt;0),0,P73)</f>
        <v>0</v>
      </c>
      <c r="R73" s="77"/>
      <c r="S73" s="135">
        <v>75.099999999999994</v>
      </c>
      <c r="T73" s="77">
        <v>0</v>
      </c>
      <c r="U73" s="77"/>
      <c r="V73" s="135">
        <v>40.31</v>
      </c>
      <c r="W73" s="77">
        <v>0</v>
      </c>
      <c r="X73" s="77"/>
      <c r="Y73" s="135">
        <v>36.090000000000003</v>
      </c>
      <c r="Z73" s="77">
        <v>2</v>
      </c>
      <c r="AA73" s="77"/>
      <c r="AB73" s="135">
        <v>49.25</v>
      </c>
      <c r="AC73" s="77">
        <v>0</v>
      </c>
      <c r="AD73" s="77"/>
      <c r="AE73" s="135">
        <v>45.13</v>
      </c>
      <c r="AF73" s="77">
        <v>0</v>
      </c>
      <c r="AG73" s="77"/>
      <c r="AH73" s="77"/>
      <c r="AI73" s="77"/>
      <c r="AJ73" s="77"/>
      <c r="AK73" s="135">
        <v>186.51</v>
      </c>
      <c r="AL73" s="83">
        <v>210</v>
      </c>
      <c r="AM73" s="83">
        <f>AK73-AL73</f>
        <v>-23.490000000000009</v>
      </c>
      <c r="AN73" s="84">
        <f>IF(AM73&lt;0,0*AK73,0*AL73+0.5*AM73)</f>
        <v>0</v>
      </c>
      <c r="AO73" s="85">
        <v>0</v>
      </c>
      <c r="AP73" s="85"/>
      <c r="AQ73" s="110">
        <f>Q73+(S73*0.25+T73)+(V73*0.25+W73)+(Y73*0.25+Z73)+(AB73*0.25+AC73)+(AE73*0.25+AF73)+(AH73*0.25+AI73)+AN73+AO73</f>
        <v>63.47</v>
      </c>
      <c r="AS73" s="63"/>
    </row>
    <row r="74" spans="1:46" ht="15" hidden="1" x14ac:dyDescent="0.2">
      <c r="A74" s="3">
        <v>67</v>
      </c>
      <c r="C74" s="121" t="s">
        <v>177</v>
      </c>
      <c r="D74" s="121" t="s">
        <v>118</v>
      </c>
      <c r="E74" s="125">
        <v>2</v>
      </c>
      <c r="F74" s="121" t="s">
        <v>81</v>
      </c>
      <c r="G74" s="9"/>
      <c r="H74" s="66">
        <v>0.60798611111111112</v>
      </c>
      <c r="I74" s="77"/>
      <c r="J74" s="81">
        <v>0.63285879629629627</v>
      </c>
      <c r="K74" s="80"/>
      <c r="L74" s="79">
        <f>J74-H74</f>
        <v>2.487268518518515E-2</v>
      </c>
      <c r="M74" s="81">
        <v>2.4305555555555556E-2</v>
      </c>
      <c r="N74" s="79">
        <f>ABS(L74-M74)</f>
        <v>5.6712962962959454E-4</v>
      </c>
      <c r="O74" s="80"/>
      <c r="P74" s="82">
        <f>(N74*24*60*60-60)*0.25</f>
        <v>-2.7500000000007585</v>
      </c>
      <c r="Q74" s="82">
        <f>IF((P74&lt;0),0,P74)</f>
        <v>0</v>
      </c>
      <c r="R74" s="77"/>
      <c r="S74" s="135">
        <v>109.22</v>
      </c>
      <c r="T74" s="77">
        <v>0</v>
      </c>
      <c r="U74" s="77"/>
      <c r="V74" s="135">
        <v>54.19</v>
      </c>
      <c r="W74" s="77">
        <v>0</v>
      </c>
      <c r="X74" s="77"/>
      <c r="Y74" s="135">
        <v>50.91</v>
      </c>
      <c r="Z74" s="77">
        <v>0</v>
      </c>
      <c r="AA74" s="77"/>
      <c r="AB74" s="135">
        <v>72.16</v>
      </c>
      <c r="AC74" s="77">
        <v>0</v>
      </c>
      <c r="AD74" s="77"/>
      <c r="AE74" s="135">
        <v>60.07</v>
      </c>
      <c r="AF74" s="77">
        <v>0</v>
      </c>
      <c r="AG74" s="77"/>
      <c r="AH74" s="77"/>
      <c r="AI74" s="77"/>
      <c r="AJ74" s="77"/>
      <c r="AK74" s="135">
        <v>189.68</v>
      </c>
      <c r="AL74" s="83">
        <v>210</v>
      </c>
      <c r="AM74" s="83">
        <f>AK74-AL74</f>
        <v>-20.319999999999993</v>
      </c>
      <c r="AN74" s="84">
        <f>IF(AM74&lt;0,0*AK74,0*AL74+0.5*AM74)</f>
        <v>0</v>
      </c>
      <c r="AO74" s="85">
        <v>3</v>
      </c>
      <c r="AP74" s="85"/>
      <c r="AQ74" s="110">
        <f>Q74+(S74*0.25+T74)+(V74*0.25+W74)+(Y74*0.25+Z74)+(AB74*0.25+AC74)+(AE74*0.25+AF74)+(AH74*0.25+AI74)+AN74+AO74</f>
        <v>89.637500000000003</v>
      </c>
    </row>
    <row r="75" spans="1:46" ht="15" x14ac:dyDescent="0.2">
      <c r="A75" s="3">
        <v>69</v>
      </c>
      <c r="C75" s="121" t="s">
        <v>180</v>
      </c>
      <c r="D75" s="121" t="s">
        <v>181</v>
      </c>
      <c r="E75" s="120">
        <v>4</v>
      </c>
      <c r="F75" s="121" t="s">
        <v>83</v>
      </c>
      <c r="G75" s="9"/>
      <c r="H75" s="66">
        <v>0.61458333333333204</v>
      </c>
      <c r="J75" s="81">
        <v>0.63834490740740735</v>
      </c>
      <c r="L75" s="79">
        <f>J75-H75</f>
        <v>2.3761574074075309E-2</v>
      </c>
      <c r="M75" s="81">
        <v>2.4305555555555556E-2</v>
      </c>
      <c r="N75" s="79">
        <f>ABS(L75-M75)</f>
        <v>5.4398148148024697E-4</v>
      </c>
      <c r="P75" s="82">
        <f>(N75*24*60*60-60)*0.25</f>
        <v>-3.2500000000266649</v>
      </c>
      <c r="Q75" s="82">
        <f>IF((P75&lt;0),0,P75)</f>
        <v>0</v>
      </c>
      <c r="R75" s="77"/>
      <c r="S75" s="135">
        <v>99.6</v>
      </c>
      <c r="T75" s="77">
        <v>0</v>
      </c>
      <c r="U75" s="77"/>
      <c r="V75" s="135">
        <v>53.6</v>
      </c>
      <c r="W75" s="77">
        <v>0</v>
      </c>
      <c r="X75" s="77"/>
      <c r="Y75" s="135">
        <v>50.85</v>
      </c>
      <c r="Z75" s="77">
        <v>0</v>
      </c>
      <c r="AA75" s="77"/>
      <c r="AB75" s="135">
        <v>68.25</v>
      </c>
      <c r="AC75" s="77">
        <v>0</v>
      </c>
      <c r="AD75" s="77"/>
      <c r="AE75" s="135">
        <v>62.94</v>
      </c>
      <c r="AF75" s="77">
        <v>0</v>
      </c>
      <c r="AG75" s="77"/>
      <c r="AH75" s="77"/>
      <c r="AI75" s="77"/>
      <c r="AJ75" s="77"/>
      <c r="AK75" s="135">
        <v>201.2</v>
      </c>
      <c r="AL75" s="83">
        <v>210</v>
      </c>
      <c r="AM75" s="83">
        <f>AK75-AL75</f>
        <v>-8.8000000000000114</v>
      </c>
      <c r="AN75" s="84">
        <f>IF(AM75&lt;0,0*AK75,0*AL75+0.5*AM75)</f>
        <v>0</v>
      </c>
      <c r="AO75" s="85">
        <v>12</v>
      </c>
      <c r="AP75" s="85"/>
      <c r="AQ75" s="200">
        <f>Q75+(S75*0.25+T75)+(V75*0.25+W75)+(Y75*0.25+Z75)+(AB75*0.25+AC75)+(AE75*0.25+AF75)+(AH75*0.25+AI75)+AN75+AO75</f>
        <v>95.809999999999988</v>
      </c>
      <c r="AS75" s="11">
        <v>14</v>
      </c>
    </row>
    <row r="76" spans="1:46" ht="15" x14ac:dyDescent="0.2">
      <c r="A76" s="3">
        <v>63</v>
      </c>
      <c r="C76" s="121" t="s">
        <v>174</v>
      </c>
      <c r="D76" s="121" t="s">
        <v>49</v>
      </c>
      <c r="E76" s="120">
        <v>4</v>
      </c>
      <c r="F76" s="121" t="s">
        <v>83</v>
      </c>
      <c r="G76" s="9"/>
      <c r="H76" s="66">
        <v>0.593749999999999</v>
      </c>
      <c r="I76" s="77"/>
      <c r="J76" s="81">
        <v>0.61793981481481486</v>
      </c>
      <c r="K76" s="80"/>
      <c r="L76" s="79">
        <f>J76-H76</f>
        <v>2.4189814814815858E-2</v>
      </c>
      <c r="M76" s="81">
        <v>2.4305555555555556E-2</v>
      </c>
      <c r="N76" s="79">
        <f>ABS(L76-M76)</f>
        <v>1.1574074073969834E-4</v>
      </c>
      <c r="O76" s="80"/>
      <c r="P76" s="82">
        <f>(N76*24*60*60-60)*0.25</f>
        <v>-12.500000000022515</v>
      </c>
      <c r="Q76" s="82">
        <f>IF((P76&lt;0),0,P76)</f>
        <v>0</v>
      </c>
      <c r="R76" s="77"/>
      <c r="S76" s="135">
        <v>74.900000000000006</v>
      </c>
      <c r="T76" s="77">
        <v>20</v>
      </c>
      <c r="U76" s="77"/>
      <c r="V76" s="135">
        <v>42</v>
      </c>
      <c r="W76" s="77">
        <v>0</v>
      </c>
      <c r="X76" s="77"/>
      <c r="Y76" s="135">
        <v>35.15</v>
      </c>
      <c r="Z76" s="77">
        <v>0</v>
      </c>
      <c r="AA76" s="77"/>
      <c r="AB76" s="135">
        <v>54.22</v>
      </c>
      <c r="AC76" s="77">
        <v>20</v>
      </c>
      <c r="AD76" s="77"/>
      <c r="AE76" s="135">
        <v>42.5</v>
      </c>
      <c r="AF76" s="77">
        <v>0</v>
      </c>
      <c r="AG76" s="77"/>
      <c r="AH76" s="77"/>
      <c r="AI76" s="77"/>
      <c r="AJ76" s="77"/>
      <c r="AK76" s="135">
        <v>168.25</v>
      </c>
      <c r="AL76" s="83">
        <v>210</v>
      </c>
      <c r="AM76" s="83">
        <f>AK76-AL76</f>
        <v>-41.75</v>
      </c>
      <c r="AN76" s="84">
        <f>IF(AM76&lt;0,0*AK76,0*AL76+0.5*AM76)</f>
        <v>0</v>
      </c>
      <c r="AO76" s="85">
        <v>0</v>
      </c>
      <c r="AP76" s="85"/>
      <c r="AQ76" s="200">
        <f>Q76+(S76*0.25+T76)+(V76*0.25+W76)+(Y76*0.25+Z76)+(AB76*0.25+AC76)+(AE76*0.25+AF76)+(AH76*0.25+AI76)+AN76+AO76</f>
        <v>102.1925</v>
      </c>
      <c r="AS76" s="11">
        <v>15</v>
      </c>
    </row>
    <row r="77" spans="1:46" ht="15" x14ac:dyDescent="0.2">
      <c r="A77" s="3">
        <v>35</v>
      </c>
      <c r="C77" s="121" t="s">
        <v>135</v>
      </c>
      <c r="D77" s="121" t="s">
        <v>136</v>
      </c>
      <c r="E77" s="125">
        <v>4</v>
      </c>
      <c r="F77" s="121" t="s">
        <v>83</v>
      </c>
      <c r="G77" s="9"/>
      <c r="H77" s="66">
        <v>0.49652777777777701</v>
      </c>
      <c r="I77" s="77"/>
      <c r="J77" s="81">
        <v>0.52024305555555561</v>
      </c>
      <c r="K77" s="80"/>
      <c r="L77" s="79">
        <f>J77-H77</f>
        <v>2.3715277777778598E-2</v>
      </c>
      <c r="M77" s="81">
        <v>2.4305555555555556E-2</v>
      </c>
      <c r="N77" s="79">
        <f>ABS(L77-M77)</f>
        <v>5.9027777777695759E-4</v>
      </c>
      <c r="O77" s="80"/>
      <c r="P77" s="82">
        <f>(N77*24*60*60-60)*0.25</f>
        <v>-2.2500000000177156</v>
      </c>
      <c r="Q77" s="82">
        <f>IF((P77&lt;0),0,P77)</f>
        <v>0</v>
      </c>
      <c r="R77" s="77"/>
      <c r="S77" s="135">
        <v>103.84</v>
      </c>
      <c r="T77" s="77">
        <v>20</v>
      </c>
      <c r="U77" s="77"/>
      <c r="V77" s="135">
        <v>72.41</v>
      </c>
      <c r="W77" s="77">
        <v>0</v>
      </c>
      <c r="X77" s="77"/>
      <c r="Y77" s="135">
        <v>56.5</v>
      </c>
      <c r="Z77" s="77">
        <v>0</v>
      </c>
      <c r="AA77" s="77"/>
      <c r="AB77" s="135">
        <v>80.5</v>
      </c>
      <c r="AC77" s="77">
        <v>0</v>
      </c>
      <c r="AD77" s="77"/>
      <c r="AE77" s="135">
        <v>68.48</v>
      </c>
      <c r="AF77" s="77">
        <v>0</v>
      </c>
      <c r="AG77" s="77"/>
      <c r="AH77" s="77"/>
      <c r="AI77" s="77"/>
      <c r="AJ77" s="77"/>
      <c r="AK77" s="135">
        <v>180.43</v>
      </c>
      <c r="AL77" s="83">
        <v>210</v>
      </c>
      <c r="AM77" s="83">
        <f>AK77-AL77</f>
        <v>-29.569999999999993</v>
      </c>
      <c r="AN77" s="84">
        <f>IF(AM77&lt;0,0*AK77,0*AL77+0.5*AM77)</f>
        <v>0</v>
      </c>
      <c r="AO77" s="85">
        <v>0</v>
      </c>
      <c r="AP77" s="85"/>
      <c r="AQ77" s="200">
        <f>Q77+(S77*0.25+T77)+(V77*0.25+W77)+(Y77*0.25+Z77)+(AB77*0.25+AC77)+(AE77*0.25+AF77)+(AH77*0.25+AI77)+AN77+AO77</f>
        <v>115.4325</v>
      </c>
      <c r="AS77" s="11">
        <v>16</v>
      </c>
    </row>
    <row r="78" spans="1:46" ht="15" x14ac:dyDescent="0.2">
      <c r="A78" s="3">
        <v>11</v>
      </c>
      <c r="C78" s="121" t="s">
        <v>95</v>
      </c>
      <c r="D78" s="121" t="s">
        <v>96</v>
      </c>
      <c r="E78" s="120">
        <v>4</v>
      </c>
      <c r="F78" s="121" t="s">
        <v>83</v>
      </c>
      <c r="G78" s="9"/>
      <c r="H78" s="66">
        <v>0.41319444444444398</v>
      </c>
      <c r="I78" s="77"/>
      <c r="J78" s="81">
        <v>0.43785879629629632</v>
      </c>
      <c r="K78" s="80"/>
      <c r="L78" s="79">
        <f>J78-H78</f>
        <v>2.466435185185234E-2</v>
      </c>
      <c r="M78" s="81">
        <v>2.4305555555555556E-2</v>
      </c>
      <c r="N78" s="79">
        <f>ABS(L78-M78)</f>
        <v>3.5879629629678375E-4</v>
      </c>
      <c r="O78" s="80"/>
      <c r="P78" s="82">
        <f>(N78*24*60*60-60)*0.25</f>
        <v>-7.2499999999894706</v>
      </c>
      <c r="Q78" s="82">
        <f>IF((P78&lt;0),0,P78)</f>
        <v>0</v>
      </c>
      <c r="R78" s="77"/>
      <c r="S78" s="135">
        <v>116.28</v>
      </c>
      <c r="T78" s="77">
        <v>0</v>
      </c>
      <c r="U78" s="77"/>
      <c r="V78" s="135">
        <v>76.239999999999995</v>
      </c>
      <c r="W78" s="77">
        <v>20</v>
      </c>
      <c r="X78" s="77"/>
      <c r="Y78" s="135">
        <v>56.47</v>
      </c>
      <c r="Z78" s="77">
        <v>0</v>
      </c>
      <c r="AA78" s="77"/>
      <c r="AB78" s="135">
        <v>72.22</v>
      </c>
      <c r="AC78" s="77">
        <v>0</v>
      </c>
      <c r="AD78" s="77"/>
      <c r="AE78" s="135">
        <v>66.94</v>
      </c>
      <c r="AF78" s="77">
        <v>0</v>
      </c>
      <c r="AG78" s="77"/>
      <c r="AH78" s="77"/>
      <c r="AI78" s="77"/>
      <c r="AJ78" s="77"/>
      <c r="AK78" s="135">
        <v>159.68</v>
      </c>
      <c r="AL78" s="83">
        <v>210</v>
      </c>
      <c r="AM78" s="83">
        <f>AK78-AL78</f>
        <v>-50.319999999999993</v>
      </c>
      <c r="AN78" s="84">
        <f>IF(AM78&lt;0,0*AK78,0*AL78+0.5*AM78)</f>
        <v>0</v>
      </c>
      <c r="AO78" s="85">
        <v>9</v>
      </c>
      <c r="AP78" s="85"/>
      <c r="AQ78" s="200">
        <f>Q78+(S78*0.25+T78)+(V78*0.25+W78)+(Y78*0.25+Z78)+(AB78*0.25+AC78)+(AE78*0.25+AF78)+(AH78*0.25+AI78)+AN78+AO78</f>
        <v>126.03750000000001</v>
      </c>
      <c r="AS78" s="11">
        <v>17</v>
      </c>
    </row>
    <row r="79" spans="1:46" ht="15" hidden="1" x14ac:dyDescent="0.2">
      <c r="A79" s="3">
        <v>72</v>
      </c>
      <c r="C79" s="121" t="s">
        <v>184</v>
      </c>
      <c r="D79" s="121" t="s">
        <v>90</v>
      </c>
      <c r="E79" s="125">
        <v>1</v>
      </c>
      <c r="F79" s="121" t="s">
        <v>82</v>
      </c>
      <c r="G79" s="9"/>
      <c r="H79" s="66">
        <v>0.624999999999997</v>
      </c>
      <c r="J79" s="81">
        <v>0.64884259259259258</v>
      </c>
      <c r="L79" s="79">
        <f>J79-H79</f>
        <v>2.384259259259558E-2</v>
      </c>
      <c r="M79" s="81">
        <v>2.4305555555555556E-2</v>
      </c>
      <c r="N79" s="79">
        <f>ABS(L79-M79)</f>
        <v>4.6296296295997644E-4</v>
      </c>
      <c r="P79" s="82">
        <f>(N79*24*60*60-60)*0.25</f>
        <v>-5.0000000000645084</v>
      </c>
      <c r="Q79" s="82">
        <f>IF((P79&lt;0),0,P79)</f>
        <v>0</v>
      </c>
      <c r="R79" s="77"/>
      <c r="S79" s="135">
        <v>76.16</v>
      </c>
      <c r="T79" s="77">
        <v>0</v>
      </c>
      <c r="U79" s="77"/>
      <c r="V79" s="135">
        <v>37.69</v>
      </c>
      <c r="W79" s="77">
        <v>0</v>
      </c>
      <c r="X79" s="77"/>
      <c r="Y79" s="135">
        <v>35.590000000000003</v>
      </c>
      <c r="Z79" s="77">
        <v>0</v>
      </c>
      <c r="AA79" s="77"/>
      <c r="AB79" s="135">
        <v>49</v>
      </c>
      <c r="AC79" s="77">
        <v>0</v>
      </c>
      <c r="AD79" s="77"/>
      <c r="AE79" s="135">
        <v>41.46</v>
      </c>
      <c r="AF79" s="77">
        <v>0</v>
      </c>
      <c r="AG79" s="77"/>
      <c r="AH79" s="77"/>
      <c r="AI79" s="77"/>
      <c r="AJ79" s="77"/>
      <c r="AK79" s="135">
        <v>161.96</v>
      </c>
      <c r="AL79" s="83">
        <v>210</v>
      </c>
      <c r="AM79" s="83">
        <f>AK79-AL79</f>
        <v>-48.039999999999992</v>
      </c>
      <c r="AN79" s="84">
        <f>IF(AM79&lt;0,0*AK79,0*AL79+0.5*AM79)</f>
        <v>0</v>
      </c>
      <c r="AO79" s="85">
        <v>0</v>
      </c>
      <c r="AP79" s="85"/>
      <c r="AQ79" s="110">
        <f>Q79+(S79*0.25+T79)+(V79*0.25+W79)+(Y79*0.25+Z79)+(AB79*0.25+AC79)+(AE79*0.25+AF79)+(AH79*0.25+AI79)+AN79+AO79</f>
        <v>59.975000000000001</v>
      </c>
    </row>
    <row r="80" spans="1:46" ht="15" hidden="1" x14ac:dyDescent="0.2">
      <c r="A80" s="3">
        <v>73</v>
      </c>
      <c r="C80" s="121" t="s">
        <v>185</v>
      </c>
      <c r="D80" s="121" t="s">
        <v>186</v>
      </c>
      <c r="E80" s="120">
        <v>2</v>
      </c>
      <c r="F80" s="121" t="s">
        <v>81</v>
      </c>
      <c r="G80" s="9"/>
      <c r="H80" s="66">
        <v>0.62847222222221899</v>
      </c>
      <c r="J80" s="81">
        <v>0.6522916666666666</v>
      </c>
      <c r="L80" s="79">
        <f>J80-H80</f>
        <v>2.3819444444447613E-2</v>
      </c>
      <c r="M80" s="81">
        <v>2.4305555555555556E-2</v>
      </c>
      <c r="N80" s="79">
        <f>ABS(L80-M80)</f>
        <v>4.8611111110794317E-4</v>
      </c>
      <c r="P80" s="82">
        <f>(N80*24*60*60-60)*0.25</f>
        <v>-4.500000000068427</v>
      </c>
      <c r="Q80" s="82">
        <f>IF((P80&lt;0),0,P80)</f>
        <v>0</v>
      </c>
      <c r="R80" s="77"/>
      <c r="S80" s="135">
        <v>80.94</v>
      </c>
      <c r="T80" s="77">
        <v>0</v>
      </c>
      <c r="U80" s="77"/>
      <c r="V80" s="135">
        <v>43.16</v>
      </c>
      <c r="W80" s="77">
        <v>0</v>
      </c>
      <c r="X80" s="77"/>
      <c r="Y80" s="135">
        <v>46.19</v>
      </c>
      <c r="Z80" s="77">
        <v>0</v>
      </c>
      <c r="AA80" s="77"/>
      <c r="AB80" s="135">
        <v>53.31</v>
      </c>
      <c r="AC80" s="77">
        <v>0</v>
      </c>
      <c r="AD80" s="77"/>
      <c r="AE80" s="135">
        <v>50.86</v>
      </c>
      <c r="AF80" s="77">
        <v>0</v>
      </c>
      <c r="AG80" s="77"/>
      <c r="AH80" s="77"/>
      <c r="AI80" s="77"/>
      <c r="AJ80" s="77"/>
      <c r="AK80" s="135">
        <v>188.88</v>
      </c>
      <c r="AL80" s="83">
        <v>210</v>
      </c>
      <c r="AM80" s="83">
        <f>AK80-AL80</f>
        <v>-21.120000000000005</v>
      </c>
      <c r="AN80" s="84">
        <f>IF(AM80&lt;0,0*AK80,0*AL80+0.5*AM80)</f>
        <v>0</v>
      </c>
      <c r="AO80" s="85">
        <v>0</v>
      </c>
      <c r="AP80" s="85"/>
      <c r="AQ80" s="110">
        <f>Q80+(S80*0.25+T80)+(V80*0.25+W80)+(Y80*0.25+Z80)+(AB80*0.25+AC80)+(AE80*0.25+AF80)+(AH80*0.25+AI80)+AN80+AO80</f>
        <v>68.614999999999995</v>
      </c>
    </row>
    <row r="81" spans="1:45" ht="15" hidden="1" x14ac:dyDescent="0.2">
      <c r="A81" s="3">
        <v>74</v>
      </c>
      <c r="C81" s="121" t="s">
        <v>187</v>
      </c>
      <c r="D81" s="121" t="s">
        <v>188</v>
      </c>
      <c r="E81" s="120">
        <v>3</v>
      </c>
      <c r="F81" s="121" t="s">
        <v>111</v>
      </c>
      <c r="G81" s="9"/>
      <c r="H81" s="66">
        <v>0.63194444444444098</v>
      </c>
      <c r="J81" s="81">
        <v>0.65798611111111105</v>
      </c>
      <c r="L81" s="79">
        <f>J81-H81</f>
        <v>2.6041666666670071E-2</v>
      </c>
      <c r="M81" s="81">
        <v>2.4305555555555556E-2</v>
      </c>
      <c r="N81" s="79">
        <f>ABS(L81-M81)</f>
        <v>1.7361111111145154E-3</v>
      </c>
      <c r="P81" s="82">
        <f>(N81*24*60*60-60)*0.25</f>
        <v>22.500000000073534</v>
      </c>
      <c r="Q81" s="82">
        <f>IF((P81&lt;0),0,P81)</f>
        <v>22.500000000073534</v>
      </c>
      <c r="R81" s="77"/>
      <c r="S81" s="135">
        <v>102.5</v>
      </c>
      <c r="T81" s="77">
        <v>502</v>
      </c>
      <c r="U81" s="77"/>
      <c r="V81" s="135">
        <v>51.22</v>
      </c>
      <c r="W81" s="77">
        <v>0</v>
      </c>
      <c r="X81" s="77"/>
      <c r="Y81" s="135">
        <v>59.44</v>
      </c>
      <c r="Z81" s="77">
        <v>0</v>
      </c>
      <c r="AA81" s="77"/>
      <c r="AB81" s="135">
        <v>65.569999999999993</v>
      </c>
      <c r="AC81" s="77">
        <v>2</v>
      </c>
      <c r="AD81" s="77"/>
      <c r="AE81" s="135">
        <v>64.64</v>
      </c>
      <c r="AF81" s="77">
        <v>0</v>
      </c>
      <c r="AG81" s="77"/>
      <c r="AH81" s="77"/>
      <c r="AI81" s="77"/>
      <c r="AJ81" s="77"/>
      <c r="AK81" s="135">
        <v>163.1</v>
      </c>
      <c r="AL81" s="83">
        <v>210</v>
      </c>
      <c r="AM81" s="83">
        <f>AK81-AL81</f>
        <v>-46.900000000000006</v>
      </c>
      <c r="AN81" s="84">
        <f>IF(AM81&lt;0,0*AK81,0*AL81+0.5*AM81)</f>
        <v>0</v>
      </c>
      <c r="AO81" s="85">
        <v>15</v>
      </c>
      <c r="AP81" s="85"/>
      <c r="AQ81" s="110">
        <f>Q81+(S81*0.25+T81)+(V81*0.25+W81)+(Y81*0.25+Z81)+(AB81*0.25+AC81)+(AE81*0.25+AF81)+(AH81*0.25+AI81)+AN81+AO81</f>
        <v>627.34250000007353</v>
      </c>
    </row>
    <row r="82" spans="1:45" ht="15" hidden="1" x14ac:dyDescent="0.2">
      <c r="A82" s="3">
        <v>75</v>
      </c>
      <c r="C82" s="121" t="s">
        <v>189</v>
      </c>
      <c r="D82" s="121" t="s">
        <v>136</v>
      </c>
      <c r="E82" s="125">
        <v>3</v>
      </c>
      <c r="F82" s="121" t="s">
        <v>111</v>
      </c>
      <c r="G82" s="9"/>
      <c r="H82" s="66">
        <v>0.63541666666666297</v>
      </c>
      <c r="J82" s="81">
        <v>0.65949074074074077</v>
      </c>
      <c r="L82" s="79">
        <f>J82-H82</f>
        <v>2.40740740740778E-2</v>
      </c>
      <c r="M82" s="81">
        <v>2.4305555555555556E-2</v>
      </c>
      <c r="N82" s="79">
        <f>ABS(L82-M82)</f>
        <v>2.3148148147775563E-4</v>
      </c>
      <c r="P82" s="82">
        <f>(N82*24*60*60-60)*0.25</f>
        <v>-10.00000000008048</v>
      </c>
      <c r="Q82" s="82">
        <f>IF((P82&lt;0),0,P82)</f>
        <v>0</v>
      </c>
      <c r="R82" s="77"/>
      <c r="S82" s="135">
        <v>77.06</v>
      </c>
      <c r="T82" s="77">
        <v>0</v>
      </c>
      <c r="U82" s="77"/>
      <c r="V82" s="135">
        <v>41.71</v>
      </c>
      <c r="W82" s="77">
        <v>0</v>
      </c>
      <c r="X82" s="77"/>
      <c r="Y82" s="135">
        <v>37.97</v>
      </c>
      <c r="Z82" s="77">
        <v>0</v>
      </c>
      <c r="AA82" s="77"/>
      <c r="AB82" s="135">
        <v>50.94</v>
      </c>
      <c r="AC82" s="77">
        <v>0</v>
      </c>
      <c r="AD82" s="77"/>
      <c r="AE82" s="135">
        <v>46.26</v>
      </c>
      <c r="AF82" s="77">
        <v>0</v>
      </c>
      <c r="AG82" s="77"/>
      <c r="AH82" s="77"/>
      <c r="AI82" s="77"/>
      <c r="AJ82" s="77"/>
      <c r="AK82" s="135">
        <v>180.4</v>
      </c>
      <c r="AL82" s="83">
        <v>210</v>
      </c>
      <c r="AM82" s="83">
        <f>AK82-AL82</f>
        <v>-29.599999999999994</v>
      </c>
      <c r="AN82" s="84">
        <f>IF(AM82&lt;0,0*AK82,0*AL82+0.5*AM82)</f>
        <v>0</v>
      </c>
      <c r="AO82" s="85">
        <v>0</v>
      </c>
      <c r="AP82" s="85"/>
      <c r="AQ82" s="110">
        <f>Q82+(S82*0.25+T82)+(V82*0.25+W82)+(Y82*0.25+Z82)+(AB82*0.25+AC82)+(AE82*0.25+AF82)+(AH82*0.25+AI82)+AN82+AO82</f>
        <v>63.484999999999999</v>
      </c>
    </row>
    <row r="83" spans="1:45" ht="15" hidden="1" x14ac:dyDescent="0.2">
      <c r="A83" s="3">
        <v>76</v>
      </c>
      <c r="C83" s="121" t="s">
        <v>190</v>
      </c>
      <c r="D83" s="121" t="s">
        <v>124</v>
      </c>
      <c r="E83" s="120">
        <v>3</v>
      </c>
      <c r="F83" s="121" t="s">
        <v>111</v>
      </c>
      <c r="G83" s="9"/>
      <c r="H83" s="66">
        <v>0.63888888888888495</v>
      </c>
      <c r="J83" s="81">
        <v>0.66288194444444437</v>
      </c>
      <c r="L83" s="79">
        <f>J83-H83</f>
        <v>2.3993055555559417E-2</v>
      </c>
      <c r="M83" s="81">
        <v>2.4305555555555556E-2</v>
      </c>
      <c r="N83" s="79">
        <f>ABS(L83-M83)</f>
        <v>3.1249999999613878E-4</v>
      </c>
      <c r="P83" s="82">
        <f>(N83*24*60*60-60)*0.25</f>
        <v>-8.2500000000834035</v>
      </c>
      <c r="Q83" s="82">
        <f>IF((P83&lt;0),0,P83)</f>
        <v>0</v>
      </c>
      <c r="R83" s="77"/>
      <c r="S83" s="135">
        <v>85.16</v>
      </c>
      <c r="T83" s="77">
        <v>0</v>
      </c>
      <c r="U83" s="77"/>
      <c r="V83" s="135">
        <v>49.07</v>
      </c>
      <c r="W83" s="77">
        <v>0</v>
      </c>
      <c r="X83" s="77"/>
      <c r="Y83" s="135">
        <v>48.47</v>
      </c>
      <c r="Z83" s="77">
        <v>0</v>
      </c>
      <c r="AA83" s="77"/>
      <c r="AB83" s="135">
        <v>61</v>
      </c>
      <c r="AC83" s="77">
        <v>0</v>
      </c>
      <c r="AD83" s="77"/>
      <c r="AE83" s="135">
        <v>48.93</v>
      </c>
      <c r="AF83" s="77">
        <v>0</v>
      </c>
      <c r="AG83" s="77"/>
      <c r="AH83" s="77"/>
      <c r="AI83" s="77"/>
      <c r="AJ83" s="77"/>
      <c r="AK83" s="135">
        <v>189.4</v>
      </c>
      <c r="AL83" s="83">
        <v>210</v>
      </c>
      <c r="AM83" s="83">
        <f>AK83-AL83</f>
        <v>-20.599999999999994</v>
      </c>
      <c r="AN83" s="84">
        <f>IF(AM83&lt;0,0*AK83,0*AL83+0.5*AM83)</f>
        <v>0</v>
      </c>
      <c r="AO83" s="85">
        <v>0</v>
      </c>
      <c r="AP83" s="85"/>
      <c r="AQ83" s="110">
        <f>Q83+(S83*0.25+T83)+(V83*0.25+W83)+(Y83*0.25+Z83)+(AB83*0.25+AC83)+(AE83*0.25+AF83)+(AH83*0.25+AI83)+AN83+AO83</f>
        <v>73.157499999999999</v>
      </c>
    </row>
    <row r="84" spans="1:45" ht="15" hidden="1" x14ac:dyDescent="0.2">
      <c r="A84" s="3">
        <v>77</v>
      </c>
      <c r="C84" s="121" t="s">
        <v>191</v>
      </c>
      <c r="D84" s="121" t="s">
        <v>146</v>
      </c>
      <c r="E84" s="120">
        <v>3</v>
      </c>
      <c r="F84" s="121" t="s">
        <v>111</v>
      </c>
      <c r="G84" s="9"/>
      <c r="H84" s="66">
        <v>0.64236111111110705</v>
      </c>
      <c r="J84" s="81">
        <v>0.66628472222222224</v>
      </c>
      <c r="L84" s="79">
        <f>J84-H84</f>
        <v>2.3923611111115184E-2</v>
      </c>
      <c r="M84" s="81">
        <v>2.4305555555555556E-2</v>
      </c>
      <c r="N84" s="79">
        <f>ABS(L84-M84)</f>
        <v>3.8194444444037204E-4</v>
      </c>
      <c r="P84" s="82">
        <f>(N84*24*60*60-60)*0.25</f>
        <v>-6.7500000000879634</v>
      </c>
      <c r="Q84" s="82">
        <f>IF((P84&lt;0),0,P84)</f>
        <v>0</v>
      </c>
      <c r="R84" s="77"/>
      <c r="S84" s="135">
        <v>97.5</v>
      </c>
      <c r="T84" s="77">
        <v>0</v>
      </c>
      <c r="U84" s="77"/>
      <c r="V84" s="135">
        <v>94.69</v>
      </c>
      <c r="W84" s="77">
        <v>0</v>
      </c>
      <c r="X84" s="77"/>
      <c r="Y84" s="135">
        <v>51.69</v>
      </c>
      <c r="Z84" s="77">
        <v>0</v>
      </c>
      <c r="AA84" s="77"/>
      <c r="AB84" s="135">
        <v>62.87</v>
      </c>
      <c r="AC84" s="77">
        <v>0</v>
      </c>
      <c r="AD84" s="77"/>
      <c r="AE84" s="135">
        <v>63.21</v>
      </c>
      <c r="AF84" s="77">
        <v>0</v>
      </c>
      <c r="AG84" s="77"/>
      <c r="AH84" s="77"/>
      <c r="AI84" s="77"/>
      <c r="AJ84" s="77"/>
      <c r="AK84" s="135">
        <v>185.16</v>
      </c>
      <c r="AL84" s="83">
        <v>210</v>
      </c>
      <c r="AM84" s="83">
        <f>AK84-AL84</f>
        <v>-24.840000000000003</v>
      </c>
      <c r="AN84" s="84">
        <f>IF(AM84&lt;0,0*AK84,0*AL84+0.5*AM84)</f>
        <v>0</v>
      </c>
      <c r="AO84" s="85">
        <v>3</v>
      </c>
      <c r="AP84" s="85"/>
      <c r="AQ84" s="110">
        <f>Q84+(S84*0.25+T84)+(V84*0.25+W84)+(Y84*0.25+Z84)+(AB84*0.25+AC84)+(AE84*0.25+AF84)+(AH84*0.25+AI84)+AN84+AO84</f>
        <v>95.49</v>
      </c>
    </row>
    <row r="85" spans="1:45" ht="15" hidden="1" x14ac:dyDescent="0.2">
      <c r="A85" s="3">
        <v>78</v>
      </c>
      <c r="C85" s="121" t="s">
        <v>192</v>
      </c>
      <c r="D85" s="121" t="s">
        <v>193</v>
      </c>
      <c r="E85" s="120">
        <v>5</v>
      </c>
      <c r="F85" s="121" t="s">
        <v>84</v>
      </c>
      <c r="G85" s="9"/>
      <c r="H85" s="66">
        <v>0.64583333333332904</v>
      </c>
      <c r="J85" s="81">
        <v>0.66956018518518512</v>
      </c>
      <c r="L85" s="79">
        <f>J85-H85</f>
        <v>2.3726851851856079E-2</v>
      </c>
      <c r="M85" s="81">
        <v>2.4305555555555556E-2</v>
      </c>
      <c r="N85" s="79">
        <f>ABS(L85-M85)</f>
        <v>5.7870370369947702E-4</v>
      </c>
      <c r="P85" s="82">
        <f>(N85*24*60*60-60)*0.25</f>
        <v>-2.5000000000912959</v>
      </c>
      <c r="Q85" s="82">
        <f>IF((P85&lt;0),0,P85)</f>
        <v>0</v>
      </c>
      <c r="R85" s="77"/>
      <c r="S85" s="135">
        <v>72.22</v>
      </c>
      <c r="T85" s="77">
        <v>0</v>
      </c>
      <c r="U85" s="77"/>
      <c r="V85" s="135">
        <v>40.869999999999997</v>
      </c>
      <c r="W85" s="77">
        <v>0</v>
      </c>
      <c r="X85" s="77"/>
      <c r="Y85" s="135">
        <v>39.35</v>
      </c>
      <c r="Z85" s="77">
        <v>0</v>
      </c>
      <c r="AA85" s="77"/>
      <c r="AB85" s="135">
        <v>56.12</v>
      </c>
      <c r="AC85" s="77">
        <v>0</v>
      </c>
      <c r="AD85" s="77"/>
      <c r="AE85" s="135">
        <v>45.23</v>
      </c>
      <c r="AF85" s="77">
        <v>0</v>
      </c>
      <c r="AG85" s="77"/>
      <c r="AH85" s="77"/>
      <c r="AI85" s="77"/>
      <c r="AJ85" s="77"/>
      <c r="AK85" s="135">
        <v>202.37</v>
      </c>
      <c r="AL85" s="83">
        <v>210</v>
      </c>
      <c r="AM85" s="83">
        <f>AK85-AL85</f>
        <v>-7.6299999999999955</v>
      </c>
      <c r="AN85" s="84">
        <f>IF(AM85&lt;0,0*AK85,0*AL85+0.5*AM85)</f>
        <v>0</v>
      </c>
      <c r="AO85" s="85">
        <v>6</v>
      </c>
      <c r="AP85" s="85"/>
      <c r="AQ85" s="110">
        <f>Q85+(S85*0.25+T85)+(V85*0.25+W85)+(Y85*0.25+Z85)+(AB85*0.25+AC85)+(AE85*0.25+AF85)+(AH85*0.25+AI85)+AN85+AO85</f>
        <v>69.447499999999991</v>
      </c>
    </row>
    <row r="86" spans="1:45" ht="15" hidden="1" x14ac:dyDescent="0.2">
      <c r="A86" s="3">
        <v>79</v>
      </c>
      <c r="C86" s="121" t="s">
        <v>194</v>
      </c>
      <c r="D86" s="121" t="s">
        <v>153</v>
      </c>
      <c r="E86" s="120">
        <v>5</v>
      </c>
      <c r="F86" s="121" t="s">
        <v>84</v>
      </c>
      <c r="G86" s="9"/>
      <c r="H86" s="66">
        <v>0.64930555555555103</v>
      </c>
      <c r="J86" s="81">
        <v>0.6734606481481481</v>
      </c>
      <c r="L86" s="79">
        <f>J86-H86</f>
        <v>2.4155092592597072E-2</v>
      </c>
      <c r="M86" s="81">
        <v>2.4305555555555556E-2</v>
      </c>
      <c r="N86" s="79">
        <f>ABS(L86-M86)</f>
        <v>1.504629629584843E-4</v>
      </c>
      <c r="P86" s="82">
        <f>(N86*24*60*60-60)*0.25</f>
        <v>-11.750000000096739</v>
      </c>
      <c r="Q86" s="82">
        <f>IF((P86&lt;0),0,P86)</f>
        <v>0</v>
      </c>
      <c r="R86" s="77"/>
      <c r="S86" s="135">
        <v>97.47</v>
      </c>
      <c r="T86" s="77">
        <v>0</v>
      </c>
      <c r="U86" s="77"/>
      <c r="V86" s="135">
        <v>53.19</v>
      </c>
      <c r="W86" s="77">
        <v>0</v>
      </c>
      <c r="X86" s="77"/>
      <c r="Y86" s="135">
        <v>48.35</v>
      </c>
      <c r="Z86" s="77">
        <v>0</v>
      </c>
      <c r="AA86" s="77"/>
      <c r="AB86" s="135">
        <v>63.28</v>
      </c>
      <c r="AC86" s="77">
        <v>0</v>
      </c>
      <c r="AD86" s="77"/>
      <c r="AE86" s="135">
        <v>56.68</v>
      </c>
      <c r="AF86" s="77">
        <v>0</v>
      </c>
      <c r="AG86" s="77"/>
      <c r="AH86" s="77"/>
      <c r="AI86" s="77"/>
      <c r="AJ86" s="77"/>
      <c r="AK86" s="135">
        <v>206.9</v>
      </c>
      <c r="AL86" s="83">
        <v>210</v>
      </c>
      <c r="AM86" s="83">
        <f>AK86-AL86</f>
        <v>-3.0999999999999943</v>
      </c>
      <c r="AN86" s="84">
        <f>IF(AM86&lt;0,0*AK86,0*AL86+0.5*AM86)</f>
        <v>0</v>
      </c>
      <c r="AO86" s="85">
        <v>0</v>
      </c>
      <c r="AP86" s="85"/>
      <c r="AQ86" s="110">
        <f>Q86+(S86*0.25+T86)+(V86*0.25+W86)+(Y86*0.25+Z86)+(AB86*0.25+AC86)+(AE86*0.25+AF86)+(AH86*0.25+AI86)+AN86+AO86</f>
        <v>79.742499999999993</v>
      </c>
    </row>
    <row r="87" spans="1:45" ht="15" hidden="1" x14ac:dyDescent="0.2">
      <c r="A87" s="3">
        <v>80</v>
      </c>
      <c r="C87" s="121" t="s">
        <v>195</v>
      </c>
      <c r="D87" s="121" t="s">
        <v>196</v>
      </c>
      <c r="E87" s="120">
        <v>3</v>
      </c>
      <c r="F87" s="121" t="s">
        <v>111</v>
      </c>
      <c r="G87" s="9"/>
      <c r="H87" s="66">
        <v>0.65277777777777302</v>
      </c>
      <c r="J87" s="81">
        <v>0.67681712962962959</v>
      </c>
      <c r="L87" s="79">
        <f>J87-H87</f>
        <v>2.4039351851856572E-2</v>
      </c>
      <c r="M87" s="81">
        <v>2.4305555555555556E-2</v>
      </c>
      <c r="N87" s="79">
        <f>ABS(L87-M87)</f>
        <v>2.6620370369898408E-4</v>
      </c>
      <c r="P87" s="82">
        <f>(N87*24*60*60-60)*0.25</f>
        <v>-9.2500000001019451</v>
      </c>
      <c r="Q87" s="82">
        <f>IF((P87&lt;0),0,P87)</f>
        <v>0</v>
      </c>
      <c r="R87" s="77"/>
      <c r="S87" s="135">
        <v>81.16</v>
      </c>
      <c r="T87" s="77">
        <v>0</v>
      </c>
      <c r="U87" s="77"/>
      <c r="V87" s="135">
        <v>55.38</v>
      </c>
      <c r="W87" s="77">
        <v>0</v>
      </c>
      <c r="X87" s="77"/>
      <c r="Y87" s="135">
        <v>44.03</v>
      </c>
      <c r="Z87" s="77">
        <v>0</v>
      </c>
      <c r="AA87" s="77"/>
      <c r="AB87" s="135">
        <v>62.08</v>
      </c>
      <c r="AC87" s="77">
        <v>0</v>
      </c>
      <c r="AD87" s="77"/>
      <c r="AE87" s="135">
        <v>50.48</v>
      </c>
      <c r="AF87" s="77">
        <v>0</v>
      </c>
      <c r="AG87" s="77"/>
      <c r="AH87" s="77"/>
      <c r="AI87" s="77"/>
      <c r="AJ87" s="77"/>
      <c r="AK87" s="135">
        <v>201.96</v>
      </c>
      <c r="AL87" s="83">
        <v>210</v>
      </c>
      <c r="AM87" s="83">
        <f>AK87-AL87</f>
        <v>-8.039999999999992</v>
      </c>
      <c r="AN87" s="84">
        <f>IF(AM87&lt;0,0*AK87,0*AL87+0.5*AM87)</f>
        <v>0</v>
      </c>
      <c r="AO87" s="85">
        <v>0</v>
      </c>
      <c r="AP87" s="85"/>
      <c r="AQ87" s="110">
        <f>Q87+(S87*0.25+T87)+(V87*0.25+W87)+(Y87*0.25+Z87)+(AB87*0.25+AC87)+(AE87*0.25+AF87)+(AH87*0.25+AI87)+AN87+AO87</f>
        <v>73.282499999999999</v>
      </c>
    </row>
    <row r="88" spans="1:45" ht="15" hidden="1" x14ac:dyDescent="0.2">
      <c r="A88" s="3">
        <v>81</v>
      </c>
      <c r="C88" s="121" t="s">
        <v>197</v>
      </c>
      <c r="D88" s="121" t="s">
        <v>198</v>
      </c>
      <c r="E88" s="120">
        <v>3</v>
      </c>
      <c r="F88" s="121" t="s">
        <v>111</v>
      </c>
      <c r="G88" s="9"/>
      <c r="H88" s="66">
        <v>0.656249999999995</v>
      </c>
      <c r="J88" s="81">
        <v>0.68043981481481486</v>
      </c>
      <c r="L88" s="79">
        <f>J88-H88</f>
        <v>2.4189814814819854E-2</v>
      </c>
      <c r="M88" s="81">
        <v>2.4305555555555556E-2</v>
      </c>
      <c r="N88" s="79">
        <f>ABS(L88-M88)</f>
        <v>1.1574074073570154E-4</v>
      </c>
      <c r="P88" s="82">
        <f>(N88*24*60*60-60)*0.25</f>
        <v>-12.500000000108846</v>
      </c>
      <c r="Q88" s="82">
        <f>IF((P88&lt;0),0,P88)</f>
        <v>0</v>
      </c>
      <c r="R88" s="77"/>
      <c r="S88" s="135">
        <v>85.15</v>
      </c>
      <c r="T88" s="77">
        <v>0</v>
      </c>
      <c r="U88" s="77"/>
      <c r="V88" s="135">
        <v>47.31</v>
      </c>
      <c r="W88" s="77">
        <v>0</v>
      </c>
      <c r="X88" s="77"/>
      <c r="Y88" s="135">
        <v>47.09</v>
      </c>
      <c r="Z88" s="77">
        <v>0</v>
      </c>
      <c r="AA88" s="77"/>
      <c r="AB88" s="135">
        <v>58.78</v>
      </c>
      <c r="AC88" s="77">
        <v>0</v>
      </c>
      <c r="AD88" s="77"/>
      <c r="AE88" s="135">
        <v>49.55</v>
      </c>
      <c r="AF88" s="77">
        <v>0</v>
      </c>
      <c r="AG88" s="77"/>
      <c r="AH88" s="77"/>
      <c r="AI88" s="77"/>
      <c r="AJ88" s="77"/>
      <c r="AK88" s="135">
        <v>214.89</v>
      </c>
      <c r="AL88" s="83">
        <v>210</v>
      </c>
      <c r="AM88" s="83">
        <f>AK88-AL88</f>
        <v>4.8899999999999864</v>
      </c>
      <c r="AN88" s="84">
        <f>IF(AM88&lt;0,0*AK88,0*AL88+0.5*AM88)</f>
        <v>2.4449999999999932</v>
      </c>
      <c r="AO88" s="85">
        <v>0</v>
      </c>
      <c r="AP88" s="85"/>
      <c r="AQ88" s="110">
        <f>Q88+(S88*0.25+T88)+(V88*0.25+W88)+(Y88*0.25+Z88)+(AB88*0.25+AC88)+(AE88*0.25+AF88)+(AH88*0.25+AI88)+AN88+AO88</f>
        <v>74.414999999999992</v>
      </c>
    </row>
    <row r="89" spans="1:45" ht="15" hidden="1" x14ac:dyDescent="0.2">
      <c r="A89" s="3">
        <v>82</v>
      </c>
      <c r="C89" s="121" t="s">
        <v>199</v>
      </c>
      <c r="D89" s="121" t="s">
        <v>160</v>
      </c>
      <c r="E89" s="120">
        <v>2</v>
      </c>
      <c r="F89" s="121" t="s">
        <v>81</v>
      </c>
      <c r="G89" s="9"/>
      <c r="H89" s="66">
        <v>0.65972222222221699</v>
      </c>
      <c r="J89" s="81">
        <v>0.68443287037037026</v>
      </c>
      <c r="L89" s="79">
        <f>J89-H89</f>
        <v>2.4710648148153269E-2</v>
      </c>
      <c r="M89" s="81">
        <v>2.4305555555555556E-2</v>
      </c>
      <c r="N89" s="79">
        <f>ABS(L89-M89)</f>
        <v>4.0509259259771321E-4</v>
      </c>
      <c r="P89" s="82">
        <f>(N89*24*60*60-60)*0.25</f>
        <v>-6.2499999998893951</v>
      </c>
      <c r="Q89" s="82">
        <f>IF((P89&lt;0),0,P89)</f>
        <v>0</v>
      </c>
      <c r="R89" s="77"/>
      <c r="S89" s="135">
        <v>80.16</v>
      </c>
      <c r="T89" s="77">
        <v>0</v>
      </c>
      <c r="U89" s="77"/>
      <c r="V89" s="135">
        <v>39.409999999999997</v>
      </c>
      <c r="W89" s="77">
        <v>0</v>
      </c>
      <c r="X89" s="77"/>
      <c r="Y89" s="135">
        <v>38.4</v>
      </c>
      <c r="Z89" s="77">
        <v>0</v>
      </c>
      <c r="AA89" s="77"/>
      <c r="AB89" s="135">
        <v>52.75</v>
      </c>
      <c r="AC89" s="77">
        <v>0</v>
      </c>
      <c r="AD89" s="77"/>
      <c r="AE89" s="135">
        <v>45.84</v>
      </c>
      <c r="AF89" s="77">
        <v>0</v>
      </c>
      <c r="AG89" s="77"/>
      <c r="AH89" s="77"/>
      <c r="AI89" s="77"/>
      <c r="AJ89" s="77"/>
      <c r="AK89" s="135">
        <v>162.44999999999999</v>
      </c>
      <c r="AL89" s="83">
        <v>210</v>
      </c>
      <c r="AM89" s="83">
        <f>AK89-AL89</f>
        <v>-47.550000000000011</v>
      </c>
      <c r="AN89" s="84">
        <f>IF(AM89&lt;0,0*AK89,0*AL89+0.5*AM89)</f>
        <v>0</v>
      </c>
      <c r="AO89" s="85">
        <v>0</v>
      </c>
      <c r="AP89" s="85"/>
      <c r="AQ89" s="110">
        <f>Q89+(S89*0.25+T89)+(V89*0.25+W89)+(Y89*0.25+Z89)+(AB89*0.25+AC89)+(AE89*0.25+AF89)+(AH89*0.25+AI89)+AN89+AO89</f>
        <v>64.14</v>
      </c>
    </row>
    <row r="90" spans="1:45" s="77" customFormat="1" ht="15" x14ac:dyDescent="0.2">
      <c r="C90" s="121"/>
      <c r="D90" s="121"/>
      <c r="E90" s="120"/>
      <c r="F90" s="121"/>
      <c r="G90" s="85"/>
      <c r="H90" s="81"/>
      <c r="I90" s="88"/>
      <c r="J90" s="81"/>
      <c r="K90" s="88"/>
      <c r="L90" s="79"/>
      <c r="M90" s="81"/>
      <c r="N90" s="79"/>
      <c r="O90" s="88"/>
      <c r="P90" s="82"/>
      <c r="Q90" s="82"/>
      <c r="S90" s="135"/>
      <c r="V90" s="135"/>
      <c r="Y90" s="135"/>
      <c r="AB90" s="135"/>
      <c r="AE90" s="135"/>
      <c r="AK90" s="135"/>
      <c r="AL90" s="83"/>
      <c r="AM90" s="83"/>
      <c r="AN90" s="84"/>
      <c r="AO90" s="85"/>
      <c r="AP90" s="85"/>
      <c r="AQ90" s="200"/>
      <c r="AR90" s="91"/>
      <c r="AS90" s="92"/>
    </row>
    <row r="91" spans="1:45" x14ac:dyDescent="0.2">
      <c r="C91" s="9"/>
      <c r="D91" s="9"/>
      <c r="E91" s="9"/>
      <c r="F91" s="73"/>
      <c r="G91" s="9"/>
      <c r="H91" s="66"/>
      <c r="L91" s="65"/>
      <c r="M91" s="66"/>
      <c r="N91" s="65"/>
      <c r="P91" s="68"/>
      <c r="Q91" s="82"/>
      <c r="AN91" s="71"/>
      <c r="AQ91" s="200"/>
    </row>
    <row r="92" spans="1:45" x14ac:dyDescent="0.2">
      <c r="C92" s="9"/>
      <c r="D92" s="9"/>
      <c r="E92" s="9"/>
      <c r="F92" s="73"/>
      <c r="G92" s="9"/>
      <c r="H92" s="66"/>
      <c r="L92" s="65"/>
      <c r="M92" s="66"/>
      <c r="N92" s="65"/>
      <c r="P92" s="68"/>
      <c r="Q92" s="68"/>
      <c r="AN92" s="71"/>
      <c r="AQ92" s="200"/>
    </row>
    <row r="93" spans="1:45" x14ac:dyDescent="0.2">
      <c r="C93" s="9"/>
      <c r="D93" s="9"/>
      <c r="E93" s="9"/>
      <c r="F93" s="73"/>
      <c r="G93" s="9"/>
      <c r="H93" s="66"/>
      <c r="L93" s="65"/>
      <c r="M93" s="66"/>
      <c r="N93" s="65"/>
      <c r="P93" s="68"/>
      <c r="Q93" s="68"/>
      <c r="AN93" s="71"/>
      <c r="AQ93" s="200"/>
    </row>
    <row r="94" spans="1:45" x14ac:dyDescent="0.2">
      <c r="C94" s="9"/>
      <c r="D94" s="9"/>
      <c r="E94" s="9"/>
      <c r="F94" s="73"/>
      <c r="G94" s="9"/>
      <c r="H94" s="66"/>
      <c r="L94" s="65"/>
      <c r="M94" s="66"/>
      <c r="N94" s="65"/>
      <c r="P94" s="68"/>
      <c r="Q94" s="68"/>
      <c r="AN94" s="71"/>
      <c r="AQ94" s="200"/>
    </row>
    <row r="95" spans="1:45" x14ac:dyDescent="0.2">
      <c r="C95" s="9"/>
      <c r="D95" s="9"/>
      <c r="E95" s="9"/>
      <c r="F95" s="73"/>
      <c r="G95" s="9"/>
      <c r="H95" s="66"/>
      <c r="L95" s="65"/>
      <c r="M95" s="66"/>
      <c r="N95" s="65"/>
      <c r="P95" s="68"/>
      <c r="Q95" s="68"/>
      <c r="AN95" s="71"/>
      <c r="AQ95" s="198"/>
    </row>
    <row r="96" spans="1:45" x14ac:dyDescent="0.2">
      <c r="C96" s="9"/>
      <c r="D96" s="9"/>
      <c r="E96" s="9"/>
      <c r="F96" s="73"/>
      <c r="G96" s="9"/>
      <c r="H96" s="66"/>
      <c r="L96" s="65"/>
      <c r="M96" s="66"/>
      <c r="N96" s="65"/>
      <c r="P96" s="68"/>
      <c r="Q96" s="68"/>
      <c r="AN96" s="71"/>
      <c r="AQ96" s="198"/>
    </row>
    <row r="97" spans="8:43" x14ac:dyDescent="0.2">
      <c r="H97" s="58"/>
      <c r="L97" s="65"/>
      <c r="M97" s="66"/>
      <c r="N97" s="65"/>
      <c r="P97" s="68"/>
      <c r="Q97" s="68"/>
      <c r="AN97" s="71"/>
      <c r="AQ97" s="198"/>
    </row>
    <row r="98" spans="8:43" x14ac:dyDescent="0.2">
      <c r="H98" s="58"/>
      <c r="L98" s="65"/>
      <c r="M98" s="66"/>
      <c r="N98" s="65"/>
      <c r="P98" s="68"/>
      <c r="Q98" s="68"/>
      <c r="AN98" s="71"/>
      <c r="AQ98" s="198"/>
    </row>
  </sheetData>
  <autoFilter ref="A11:AT89">
    <filterColumn colId="4">
      <filters>
        <filter val="4"/>
      </filters>
    </filterColumn>
  </autoFilter>
  <sortState ref="A21:AT90">
    <sortCondition ref="AQ21:AQ90"/>
  </sortState>
  <mergeCells count="1">
    <mergeCell ref="E4:F4"/>
  </mergeCells>
  <printOptions gridLines="1"/>
  <pageMargins left="0.15748031496062992" right="0.19685039370078741" top="0.98425196850393704" bottom="0.98425196850393704" header="0.51181102362204722" footer="0.51181102362204722"/>
  <pageSetup paperSize="9" scale="90" pageOrder="overThenDown" orientation="landscape" horizontalDpi="300" verticalDpi="300" r:id="rId1"/>
  <headerFooter alignWithMargins="0">
    <oddFooter>&amp;L&amp;"Arial,Standaard"&amp;9Datum: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98"/>
  <sheetViews>
    <sheetView zoomScaleNormal="100" workbookViewId="0">
      <pane xSplit="4" ySplit="10" topLeftCell="E11" activePane="bottomRight" state="frozen"/>
      <selection pane="topRight" activeCell="F1" sqref="F1"/>
      <selection pane="bottomLeft" activeCell="A12" sqref="A12"/>
      <selection pane="bottomRight" activeCell="AL1" sqref="AL1:AM1048576"/>
    </sheetView>
  </sheetViews>
  <sheetFormatPr defaultRowHeight="12.75" x14ac:dyDescent="0.2"/>
  <cols>
    <col min="1" max="1" width="3" style="3" customWidth="1"/>
    <col min="2" max="2" width="1.125" style="3" customWidth="1"/>
    <col min="3" max="3" width="22.75" style="3" customWidth="1"/>
    <col min="4" max="4" width="22.75" style="3" hidden="1" customWidth="1"/>
    <col min="5" max="5" width="3.25" style="3" customWidth="1"/>
    <col min="6" max="6" width="4.125" style="63" customWidth="1"/>
    <col min="7" max="7" width="1.125" style="3" customWidth="1"/>
    <col min="8" max="8" width="7.625" style="76" hidden="1" customWidth="1"/>
    <col min="9" max="9" width="1.125" style="5" hidden="1" customWidth="1"/>
    <col min="10" max="10" width="7.625" style="58" hidden="1" customWidth="1"/>
    <col min="11" max="11" width="1.125" style="5" hidden="1" customWidth="1"/>
    <col min="12" max="14" width="7.875" style="76" hidden="1" customWidth="1"/>
    <col min="15" max="15" width="1.125" style="5" customWidth="1"/>
    <col min="16" max="16" width="7.25" style="6" customWidth="1"/>
    <col min="17" max="17" width="10.5" style="6" customWidth="1"/>
    <col min="18" max="18" width="1.125" style="3" customWidth="1"/>
    <col min="19" max="19" width="5.75" style="128" bestFit="1" customWidth="1"/>
    <col min="20" max="20" width="4.875" style="3" customWidth="1"/>
    <col min="21" max="21" width="1.125" style="3" customWidth="1"/>
    <col min="22" max="22" width="5.75" style="128" bestFit="1" customWidth="1"/>
    <col min="23" max="23" width="4.875" style="3" customWidth="1"/>
    <col min="24" max="24" width="1.125" style="3" customWidth="1"/>
    <col min="25" max="25" width="5.625" style="128" customWidth="1"/>
    <col min="26" max="26" width="4.625" style="3" customWidth="1"/>
    <col min="27" max="27" width="1.125" style="3" customWidth="1"/>
    <col min="28" max="28" width="5.625" style="128" customWidth="1"/>
    <col min="29" max="29" width="4.875" style="3" customWidth="1"/>
    <col min="30" max="30" width="1.125" style="3" customWidth="1"/>
    <col min="31" max="31" width="6" style="128" customWidth="1"/>
    <col min="32" max="32" width="4.875" style="3" customWidth="1"/>
    <col min="33" max="33" width="1.125" style="3" hidden="1" customWidth="1"/>
    <col min="34" max="34" width="4.875" style="7" hidden="1" customWidth="1"/>
    <col min="35" max="35" width="4.875" style="3" hidden="1" customWidth="1"/>
    <col min="36" max="36" width="1.125" style="3" customWidth="1"/>
    <col min="37" max="37" width="6.5" style="128" customWidth="1"/>
    <col min="38" max="38" width="9.375" style="8" hidden="1" customWidth="1"/>
    <col min="39" max="39" width="7.875" style="8" hidden="1" customWidth="1"/>
    <col min="40" max="40" width="5.875" style="9" customWidth="1"/>
    <col min="41" max="41" width="4.875" style="3" customWidth="1"/>
    <col min="42" max="42" width="1.125" style="3" customWidth="1"/>
    <col min="43" max="43" width="8.25" style="194" customWidth="1"/>
    <col min="44" max="44" width="1.125" style="10" customWidth="1"/>
    <col min="45" max="45" width="4.875" style="11" customWidth="1"/>
    <col min="46" max="16384" width="9" style="3"/>
  </cols>
  <sheetData>
    <row r="1" spans="1:46" ht="18.75" x14ac:dyDescent="0.3">
      <c r="A1" s="1" t="s">
        <v>74</v>
      </c>
      <c r="B1" s="2"/>
    </row>
    <row r="4" spans="1:46" ht="15.75" customHeight="1" x14ac:dyDescent="0.2">
      <c r="A4" s="13" t="s">
        <v>0</v>
      </c>
      <c r="B4" s="13"/>
      <c r="C4" s="12" t="s">
        <v>1</v>
      </c>
      <c r="D4" s="12"/>
      <c r="E4" s="127" t="s">
        <v>80</v>
      </c>
      <c r="F4" s="127"/>
      <c r="G4" s="126"/>
      <c r="H4" s="15"/>
      <c r="I4" s="17" t="s">
        <v>3</v>
      </c>
      <c r="J4" s="17"/>
      <c r="K4" s="18"/>
      <c r="L4" s="19" t="s">
        <v>4</v>
      </c>
      <c r="M4" s="19" t="s">
        <v>5</v>
      </c>
      <c r="N4" s="19" t="s">
        <v>6</v>
      </c>
      <c r="O4" s="16"/>
      <c r="P4" s="20" t="s">
        <v>7</v>
      </c>
      <c r="Q4" s="21" t="s">
        <v>3</v>
      </c>
      <c r="R4" s="13"/>
      <c r="S4" s="129"/>
      <c r="T4" s="23" t="s">
        <v>8</v>
      </c>
      <c r="U4" s="24"/>
      <c r="V4" s="136"/>
      <c r="W4" s="23" t="s">
        <v>9</v>
      </c>
      <c r="X4" s="13"/>
      <c r="Y4" s="136"/>
      <c r="Z4" s="23" t="s">
        <v>10</v>
      </c>
      <c r="AA4" s="13"/>
      <c r="AB4" s="136"/>
      <c r="AC4" s="23" t="s">
        <v>11</v>
      </c>
      <c r="AD4" s="13"/>
      <c r="AE4" s="136"/>
      <c r="AF4" s="23" t="s">
        <v>12</v>
      </c>
      <c r="AG4" s="94"/>
      <c r="AH4" s="25"/>
      <c r="AI4" s="23" t="s">
        <v>72</v>
      </c>
      <c r="AJ4" s="13"/>
      <c r="AK4" s="137" t="s">
        <v>13</v>
      </c>
      <c r="AL4" s="27"/>
      <c r="AM4" s="17" t="s">
        <v>13</v>
      </c>
      <c r="AN4" s="17"/>
      <c r="AO4" s="28"/>
      <c r="AP4" s="13"/>
      <c r="AQ4" s="195" t="s">
        <v>14</v>
      </c>
      <c r="AR4" s="30"/>
      <c r="AS4" s="31" t="s">
        <v>15</v>
      </c>
    </row>
    <row r="5" spans="1:46" x14ac:dyDescent="0.2">
      <c r="A5" s="13"/>
      <c r="B5" s="13"/>
      <c r="C5" s="13"/>
      <c r="D5" s="13"/>
      <c r="E5" s="13"/>
      <c r="F5" s="126"/>
      <c r="G5" s="13"/>
      <c r="H5" s="32"/>
      <c r="I5" s="33"/>
      <c r="J5" s="32"/>
      <c r="K5" s="33"/>
      <c r="L5" s="32" t="s">
        <v>16</v>
      </c>
      <c r="M5" s="32" t="s">
        <v>17</v>
      </c>
      <c r="N5" s="32" t="s">
        <v>18</v>
      </c>
      <c r="O5" s="34"/>
      <c r="P5" s="35" t="s">
        <v>19</v>
      </c>
      <c r="Q5" s="36" t="s">
        <v>20</v>
      </c>
      <c r="R5" s="13"/>
      <c r="S5" s="130" t="s">
        <v>17</v>
      </c>
      <c r="T5" s="38" t="s">
        <v>21</v>
      </c>
      <c r="U5" s="24"/>
      <c r="V5" s="130" t="s">
        <v>17</v>
      </c>
      <c r="W5" s="38" t="s">
        <v>21</v>
      </c>
      <c r="X5" s="13"/>
      <c r="Y5" s="130" t="s">
        <v>17</v>
      </c>
      <c r="Z5" s="38" t="s">
        <v>21</v>
      </c>
      <c r="AA5" s="13"/>
      <c r="AB5" s="130" t="s">
        <v>17</v>
      </c>
      <c r="AC5" s="38" t="s">
        <v>21</v>
      </c>
      <c r="AD5" s="13"/>
      <c r="AE5" s="130" t="s">
        <v>17</v>
      </c>
      <c r="AF5" s="38" t="s">
        <v>21</v>
      </c>
      <c r="AG5" s="24"/>
      <c r="AH5" s="37" t="s">
        <v>17</v>
      </c>
      <c r="AI5" s="38" t="s">
        <v>21</v>
      </c>
      <c r="AJ5" s="13"/>
      <c r="AK5" s="138" t="s">
        <v>22</v>
      </c>
      <c r="AL5" s="40" t="s">
        <v>23</v>
      </c>
      <c r="AM5" s="40" t="s">
        <v>24</v>
      </c>
      <c r="AN5" s="41" t="s">
        <v>25</v>
      </c>
      <c r="AO5" s="38" t="s">
        <v>26</v>
      </c>
      <c r="AP5" s="13"/>
      <c r="AQ5" s="196" t="s">
        <v>26</v>
      </c>
      <c r="AR5" s="30"/>
      <c r="AS5" s="43" t="s">
        <v>27</v>
      </c>
    </row>
    <row r="6" spans="1:46" x14ac:dyDescent="0.2">
      <c r="A6" s="13"/>
      <c r="B6" s="13"/>
      <c r="C6" s="13"/>
      <c r="D6" s="13"/>
      <c r="E6" s="13"/>
      <c r="F6" s="126"/>
      <c r="G6" s="13"/>
      <c r="H6" s="41" t="s">
        <v>28</v>
      </c>
      <c r="I6" s="33"/>
      <c r="J6" s="41" t="s">
        <v>29</v>
      </c>
      <c r="K6" s="33"/>
      <c r="L6" s="32"/>
      <c r="M6" s="32"/>
      <c r="N6" s="32"/>
      <c r="O6" s="34"/>
      <c r="P6" s="35"/>
      <c r="Q6" s="44" t="s">
        <v>26</v>
      </c>
      <c r="R6" s="13"/>
      <c r="S6" s="131"/>
      <c r="T6" s="46" t="s">
        <v>30</v>
      </c>
      <c r="U6" s="24"/>
      <c r="V6" s="131"/>
      <c r="W6" s="46" t="s">
        <v>30</v>
      </c>
      <c r="X6" s="13"/>
      <c r="Y6" s="131"/>
      <c r="Z6" s="46" t="s">
        <v>30</v>
      </c>
      <c r="AA6" s="13"/>
      <c r="AB6" s="131"/>
      <c r="AC6" s="46" t="s">
        <v>30</v>
      </c>
      <c r="AD6" s="13"/>
      <c r="AE6" s="131"/>
      <c r="AF6" s="46" t="s">
        <v>30</v>
      </c>
      <c r="AG6" s="24"/>
      <c r="AH6" s="45"/>
      <c r="AI6" s="46" t="s">
        <v>30</v>
      </c>
      <c r="AJ6" s="13"/>
      <c r="AK6" s="139" t="s">
        <v>31</v>
      </c>
      <c r="AL6" s="40" t="s">
        <v>17</v>
      </c>
      <c r="AM6" s="40" t="s">
        <v>18</v>
      </c>
      <c r="AN6" s="48" t="s">
        <v>26</v>
      </c>
      <c r="AO6" s="49" t="s">
        <v>30</v>
      </c>
      <c r="AP6" s="13"/>
      <c r="AQ6" s="196" t="s">
        <v>32</v>
      </c>
      <c r="AR6" s="30"/>
      <c r="AS6" s="43"/>
    </row>
    <row r="7" spans="1:46" x14ac:dyDescent="0.2">
      <c r="A7" s="13"/>
      <c r="B7" s="13"/>
      <c r="C7" s="13"/>
      <c r="D7" s="13"/>
      <c r="E7" s="13"/>
      <c r="F7" s="126"/>
      <c r="G7" s="13"/>
      <c r="H7" s="50" t="s">
        <v>17</v>
      </c>
      <c r="I7" s="33"/>
      <c r="J7" s="50" t="s">
        <v>17</v>
      </c>
      <c r="K7" s="33"/>
      <c r="L7" s="32"/>
      <c r="M7" s="32"/>
      <c r="N7" s="32"/>
      <c r="O7" s="34"/>
      <c r="P7" s="35"/>
      <c r="Q7" s="51" t="s">
        <v>32</v>
      </c>
      <c r="R7" s="13"/>
      <c r="S7" s="132"/>
      <c r="T7" s="53" t="s">
        <v>33</v>
      </c>
      <c r="U7" s="24"/>
      <c r="V7" s="132"/>
      <c r="W7" s="53" t="s">
        <v>33</v>
      </c>
      <c r="X7" s="13"/>
      <c r="Y7" s="132"/>
      <c r="Z7" s="53" t="s">
        <v>33</v>
      </c>
      <c r="AA7" s="13"/>
      <c r="AB7" s="132"/>
      <c r="AC7" s="53" t="s">
        <v>33</v>
      </c>
      <c r="AD7" s="13"/>
      <c r="AE7" s="132"/>
      <c r="AF7" s="53" t="s">
        <v>33</v>
      </c>
      <c r="AG7" s="24"/>
      <c r="AH7" s="52"/>
      <c r="AI7" s="53" t="s">
        <v>33</v>
      </c>
      <c r="AJ7" s="13"/>
      <c r="AK7" s="140" t="s">
        <v>17</v>
      </c>
      <c r="AL7" s="40"/>
      <c r="AM7" s="40"/>
      <c r="AN7" s="50" t="s">
        <v>32</v>
      </c>
      <c r="AO7" s="55" t="s">
        <v>33</v>
      </c>
      <c r="AP7" s="13"/>
      <c r="AQ7" s="197"/>
      <c r="AR7" s="30"/>
      <c r="AS7" s="57"/>
    </row>
    <row r="8" spans="1:46" x14ac:dyDescent="0.2">
      <c r="L8" s="58" t="s">
        <v>34</v>
      </c>
      <c r="M8" s="58"/>
      <c r="N8" s="58"/>
      <c r="O8" s="59"/>
      <c r="P8" s="60"/>
      <c r="Q8" s="60"/>
      <c r="S8" s="133"/>
      <c r="T8" s="62"/>
      <c r="U8" s="62"/>
      <c r="V8" s="133"/>
      <c r="W8" s="62"/>
      <c r="Y8" s="133"/>
      <c r="Z8" s="62"/>
      <c r="AB8" s="133"/>
      <c r="AC8" s="62"/>
      <c r="AE8" s="133"/>
      <c r="AF8" s="62"/>
      <c r="AG8" s="62"/>
      <c r="AH8" s="61"/>
      <c r="AI8" s="62"/>
    </row>
    <row r="9" spans="1:46" s="9" customFormat="1" hidden="1" x14ac:dyDescent="0.2">
      <c r="A9" s="9">
        <v>6</v>
      </c>
      <c r="C9" s="9" t="s">
        <v>35</v>
      </c>
      <c r="F9" s="73">
        <v>1</v>
      </c>
      <c r="H9" s="65">
        <v>0.3888888888888889</v>
      </c>
      <c r="I9" s="67"/>
      <c r="J9" s="66">
        <v>0.45833333333333331</v>
      </c>
      <c r="K9" s="67"/>
      <c r="L9" s="65">
        <f>J9-H9</f>
        <v>6.944444444444442E-2</v>
      </c>
      <c r="M9" s="66">
        <v>6.8611111111111109E-2</v>
      </c>
      <c r="N9" s="65">
        <f>ABS(L9-M9)</f>
        <v>8.3333333333331094E-4</v>
      </c>
      <c r="O9" s="67"/>
      <c r="P9" s="68">
        <f>(N9*24*60*60-60)*0.2</f>
        <v>2.3999999999996136</v>
      </c>
      <c r="Q9" s="68">
        <f>IF((P9&lt;0),0,P9)</f>
        <v>2.3999999999996136</v>
      </c>
      <c r="S9" s="134"/>
      <c r="T9" s="70"/>
      <c r="V9" s="134"/>
      <c r="W9" s="70"/>
      <c r="Y9" s="134"/>
      <c r="Z9" s="70"/>
      <c r="AB9" s="134"/>
      <c r="AC9" s="70"/>
      <c r="AE9" s="134"/>
      <c r="AF9" s="70"/>
      <c r="AG9" s="70"/>
      <c r="AH9" s="69"/>
      <c r="AI9" s="70"/>
      <c r="AK9" s="141"/>
      <c r="AL9" s="8">
        <v>140</v>
      </c>
      <c r="AM9" s="8">
        <f>AK9-AL9</f>
        <v>-140</v>
      </c>
      <c r="AN9" s="71">
        <f>IF(AM9&lt;0,0.2*AK9,0.2*AL9+0.5*AM9)</f>
        <v>0</v>
      </c>
      <c r="AO9" s="9">
        <v>100</v>
      </c>
      <c r="AQ9" s="64">
        <f>Q9+(S9*0.2+T9)+(V9*0.2+W9)+(Y9*0.2+Z9)+(AB9*0.2+AC9)+(AE9*0.2+AF9)+AN9+AO9</f>
        <v>102.39999999999961</v>
      </c>
      <c r="AR9" s="64"/>
      <c r="AS9" s="72">
        <v>1</v>
      </c>
    </row>
    <row r="10" spans="1:46" s="9" customFormat="1" x14ac:dyDescent="0.2">
      <c r="F10" s="73"/>
      <c r="H10" s="65"/>
      <c r="I10" s="67"/>
      <c r="J10" s="66"/>
      <c r="K10" s="67"/>
      <c r="L10" s="65"/>
      <c r="M10" s="66"/>
      <c r="N10" s="65"/>
      <c r="O10" s="67"/>
      <c r="P10" s="68"/>
      <c r="Q10" s="68"/>
      <c r="S10" s="134"/>
      <c r="T10" s="70"/>
      <c r="V10" s="134"/>
      <c r="W10" s="70"/>
      <c r="Y10" s="134"/>
      <c r="Z10" s="70"/>
      <c r="AB10" s="134"/>
      <c r="AC10" s="70"/>
      <c r="AE10" s="134"/>
      <c r="AF10" s="70"/>
      <c r="AG10" s="70"/>
      <c r="AH10" s="69"/>
      <c r="AI10" s="70"/>
      <c r="AK10" s="141"/>
      <c r="AL10" s="8"/>
      <c r="AM10" s="8"/>
      <c r="AN10" s="71"/>
      <c r="AQ10" s="198"/>
      <c r="AR10" s="64"/>
      <c r="AS10" s="72"/>
    </row>
    <row r="11" spans="1:46" s="108" customFormat="1" x14ac:dyDescent="0.2">
      <c r="A11" s="3"/>
      <c r="C11" s="111"/>
      <c r="D11" s="112"/>
      <c r="E11" s="112"/>
      <c r="F11" s="113"/>
      <c r="G11" s="113"/>
      <c r="H11" s="114"/>
      <c r="I11" s="112"/>
      <c r="J11" s="117"/>
      <c r="K11" s="116"/>
      <c r="L11" s="115"/>
      <c r="M11" s="117"/>
      <c r="N11" s="115"/>
      <c r="O11" s="116"/>
      <c r="P11" s="119"/>
      <c r="Q11" s="118"/>
      <c r="R11" s="77"/>
      <c r="S11" s="135"/>
      <c r="T11" s="77"/>
      <c r="U11" s="77"/>
      <c r="V11" s="135"/>
      <c r="W11" s="77"/>
      <c r="X11" s="77"/>
      <c r="Y11" s="135"/>
      <c r="Z11" s="77"/>
      <c r="AA11" s="77"/>
      <c r="AB11" s="135"/>
      <c r="AC11" s="77"/>
      <c r="AD11" s="77"/>
      <c r="AE11" s="135"/>
      <c r="AF11" s="77"/>
      <c r="AG11" s="77"/>
      <c r="AH11" s="77"/>
      <c r="AI11" s="77"/>
      <c r="AJ11" s="77"/>
      <c r="AK11" s="135"/>
      <c r="AL11" s="83"/>
      <c r="AM11" s="83"/>
      <c r="AN11" s="84"/>
      <c r="AO11" s="85"/>
      <c r="AP11" s="85"/>
      <c r="AQ11" s="200"/>
      <c r="AR11" s="110"/>
      <c r="AS11" s="106"/>
      <c r="AT11" s="77"/>
    </row>
    <row r="12" spans="1:46" s="107" customFormat="1" ht="15" hidden="1" x14ac:dyDescent="0.2">
      <c r="A12" s="3">
        <v>1</v>
      </c>
      <c r="C12" s="121" t="s">
        <v>75</v>
      </c>
      <c r="D12" s="121" t="s">
        <v>85</v>
      </c>
      <c r="E12" s="120">
        <v>2</v>
      </c>
      <c r="F12" s="121" t="s">
        <v>81</v>
      </c>
      <c r="G12" s="109"/>
      <c r="H12" s="66">
        <v>0.37847222222222227</v>
      </c>
      <c r="I12" s="77"/>
      <c r="J12" s="66">
        <v>0.40282407407407406</v>
      </c>
      <c r="K12" s="80"/>
      <c r="L12" s="79">
        <f>J12-H12</f>
        <v>2.4351851851851791E-2</v>
      </c>
      <c r="M12" s="81">
        <v>2.4305555555555556E-2</v>
      </c>
      <c r="N12" s="79">
        <f>ABS(L12-M12)</f>
        <v>4.6296296296235301E-5</v>
      </c>
      <c r="O12" s="80"/>
      <c r="P12" s="82">
        <f t="shared" ref="P12:P75" si="0">(N12*24*60*60-60)*0.25</f>
        <v>-14.000000000001318</v>
      </c>
      <c r="Q12" s="82">
        <f t="shared" ref="Q12:Q71" si="1">IF((P12&lt;0),0,P12)</f>
        <v>0</v>
      </c>
      <c r="R12" s="77"/>
      <c r="S12" s="135">
        <v>88.93</v>
      </c>
      <c r="T12" s="77">
        <v>0</v>
      </c>
      <c r="U12" s="77"/>
      <c r="V12" s="135">
        <v>52.22</v>
      </c>
      <c r="W12" s="77">
        <v>0</v>
      </c>
      <c r="X12" s="77"/>
      <c r="Y12" s="135">
        <v>46.5</v>
      </c>
      <c r="Z12" s="77">
        <v>0</v>
      </c>
      <c r="AA12" s="77"/>
      <c r="AB12" s="135">
        <v>63.63</v>
      </c>
      <c r="AC12" s="77">
        <v>0</v>
      </c>
      <c r="AD12" s="77"/>
      <c r="AE12" s="135">
        <v>52.22</v>
      </c>
      <c r="AF12" s="77">
        <v>0</v>
      </c>
      <c r="AG12" s="77"/>
      <c r="AH12" s="77"/>
      <c r="AI12" s="77"/>
      <c r="AJ12" s="77"/>
      <c r="AK12" s="135">
        <v>161.86000000000001</v>
      </c>
      <c r="AL12" s="83">
        <v>210</v>
      </c>
      <c r="AM12" s="83">
        <f t="shared" ref="AM12:AM71" si="2">AK12-AL12</f>
        <v>-48.139999999999986</v>
      </c>
      <c r="AN12" s="84">
        <f t="shared" ref="AN12:AN71" si="3">IF(AM12&lt;0,0*AK12,0*AL12+0.5*AM12)</f>
        <v>0</v>
      </c>
      <c r="AO12" s="85">
        <v>6</v>
      </c>
      <c r="AP12" s="85"/>
      <c r="AQ12" s="110">
        <f t="shared" ref="AQ12:AQ75" si="4">Q12+(S12*0.25+T12)+(V12*0.25+W12)+(Y12*0.25+Z12)+(AB12*0.25+AC12)+(AE12*0.25+AF12)+(AH12*0.25+AI12)+AN12+AO12</f>
        <v>81.875</v>
      </c>
      <c r="AR12" s="10"/>
      <c r="AS12" s="92"/>
    </row>
    <row r="13" spans="1:46" s="107" customFormat="1" ht="15" hidden="1" x14ac:dyDescent="0.2">
      <c r="A13" s="3">
        <v>2</v>
      </c>
      <c r="C13" s="121" t="s">
        <v>76</v>
      </c>
      <c r="D13" s="121" t="s">
        <v>86</v>
      </c>
      <c r="E13" s="120">
        <v>1</v>
      </c>
      <c r="F13" s="121" t="s">
        <v>82</v>
      </c>
      <c r="G13" s="123"/>
      <c r="H13" s="66">
        <v>0.38194444444444442</v>
      </c>
      <c r="I13" s="77"/>
      <c r="J13" s="66">
        <v>0.4065509259259259</v>
      </c>
      <c r="K13" s="80"/>
      <c r="L13" s="79">
        <f t="shared" ref="L13:L71" si="5">J13-H13</f>
        <v>2.4606481481481479E-2</v>
      </c>
      <c r="M13" s="81">
        <v>2.4305555555555556E-2</v>
      </c>
      <c r="N13" s="79">
        <f>ABS(L13-M13)</f>
        <v>3.0092592592592324E-4</v>
      </c>
      <c r="O13" s="80"/>
      <c r="P13" s="82">
        <f t="shared" si="0"/>
        <v>-8.5000000000000568</v>
      </c>
      <c r="Q13" s="82">
        <f t="shared" si="1"/>
        <v>0</v>
      </c>
      <c r="R13" s="77"/>
      <c r="S13" s="135">
        <v>90.35</v>
      </c>
      <c r="T13" s="77">
        <v>0</v>
      </c>
      <c r="U13" s="77"/>
      <c r="V13" s="135">
        <v>55.72</v>
      </c>
      <c r="W13" s="77">
        <v>0</v>
      </c>
      <c r="X13" s="77"/>
      <c r="Y13" s="135">
        <v>55.53</v>
      </c>
      <c r="Z13" s="77">
        <v>0</v>
      </c>
      <c r="AA13" s="77"/>
      <c r="AB13" s="135">
        <v>64.41</v>
      </c>
      <c r="AC13" s="77">
        <v>2</v>
      </c>
      <c r="AD13" s="77"/>
      <c r="AE13" s="135">
        <v>55.09</v>
      </c>
      <c r="AF13" s="77">
        <v>0</v>
      </c>
      <c r="AG13" s="77"/>
      <c r="AH13" s="77"/>
      <c r="AI13" s="77"/>
      <c r="AJ13" s="77"/>
      <c r="AK13" s="135">
        <v>152.05000000000001</v>
      </c>
      <c r="AL13" s="83">
        <v>210</v>
      </c>
      <c r="AM13" s="83">
        <f t="shared" si="2"/>
        <v>-57.949999999999989</v>
      </c>
      <c r="AN13" s="84">
        <f t="shared" si="3"/>
        <v>0</v>
      </c>
      <c r="AO13" s="85">
        <v>0</v>
      </c>
      <c r="AP13" s="85"/>
      <c r="AQ13" s="110">
        <f t="shared" si="4"/>
        <v>82.275000000000006</v>
      </c>
      <c r="AS13" s="87"/>
    </row>
    <row r="14" spans="1:46" s="107" customFormat="1" ht="15.75" x14ac:dyDescent="0.25">
      <c r="A14" s="203">
        <v>51</v>
      </c>
      <c r="B14" s="203"/>
      <c r="C14" s="204" t="s">
        <v>158</v>
      </c>
      <c r="D14" s="121" t="s">
        <v>49</v>
      </c>
      <c r="E14" s="205">
        <v>5</v>
      </c>
      <c r="F14" s="204" t="s">
        <v>84</v>
      </c>
      <c r="G14" s="211"/>
      <c r="H14" s="186">
        <v>0.55208333333333304</v>
      </c>
      <c r="I14" s="108"/>
      <c r="J14" s="187">
        <v>0.57645833333333341</v>
      </c>
      <c r="K14" s="150"/>
      <c r="L14" s="188">
        <f>J14-H14</f>
        <v>2.4375000000000369E-2</v>
      </c>
      <c r="M14" s="187">
        <v>2.4305555555555556E-2</v>
      </c>
      <c r="N14" s="188">
        <f>ABS(L14-M14)</f>
        <v>6.9444444444812653E-5</v>
      </c>
      <c r="O14" s="213"/>
      <c r="P14" s="207">
        <f>(N14*24*60*60-60)*0.25</f>
        <v>-13.499999999992047</v>
      </c>
      <c r="Q14" s="207">
        <f>IF((P14&lt;0),0,P14)</f>
        <v>0</v>
      </c>
      <c r="R14" s="208"/>
      <c r="S14" s="209">
        <v>68.53</v>
      </c>
      <c r="T14" s="208">
        <v>0</v>
      </c>
      <c r="U14" s="208"/>
      <c r="V14" s="209">
        <v>46.28</v>
      </c>
      <c r="W14" s="208">
        <v>0</v>
      </c>
      <c r="X14" s="208"/>
      <c r="Y14" s="209">
        <v>36.619999999999997</v>
      </c>
      <c r="Z14" s="208">
        <v>0</v>
      </c>
      <c r="AA14" s="208"/>
      <c r="AB14" s="209">
        <v>57</v>
      </c>
      <c r="AC14" s="208">
        <v>0</v>
      </c>
      <c r="AD14" s="208"/>
      <c r="AE14" s="209">
        <v>46.33</v>
      </c>
      <c r="AF14" s="208">
        <v>0</v>
      </c>
      <c r="AG14" s="77"/>
      <c r="AH14" s="77"/>
      <c r="AI14" s="77"/>
      <c r="AJ14" s="208"/>
      <c r="AK14" s="209">
        <v>180.31</v>
      </c>
      <c r="AL14" s="214">
        <v>210</v>
      </c>
      <c r="AM14" s="214">
        <f>AK14-AL14</f>
        <v>-29.689999999999998</v>
      </c>
      <c r="AN14" s="210">
        <f>IF(AM14&lt;0,0*AK14,0*AL14+0.5*AM14)</f>
        <v>0</v>
      </c>
      <c r="AO14" s="206">
        <v>0</v>
      </c>
      <c r="AP14" s="206"/>
      <c r="AQ14" s="215">
        <f>Q14+(S14*0.25+T14)+(V14*0.25+W14)+(Y14*0.25+Z14)+(AB14*0.25+AC14)+(AE14*0.25+AF14)+(AH14*0.25+AI14)+AN14+AO14</f>
        <v>63.69</v>
      </c>
      <c r="AR14" s="216"/>
      <c r="AS14" s="217">
        <v>1</v>
      </c>
    </row>
    <row r="15" spans="1:46" ht="15" hidden="1" x14ac:dyDescent="0.2">
      <c r="A15" s="3">
        <v>5</v>
      </c>
      <c r="C15" s="121" t="s">
        <v>78</v>
      </c>
      <c r="D15" s="122" t="s">
        <v>48</v>
      </c>
      <c r="E15" s="120">
        <v>2</v>
      </c>
      <c r="F15" s="121" t="s">
        <v>81</v>
      </c>
      <c r="G15" s="9"/>
      <c r="H15" s="66">
        <v>0.3923611111111111</v>
      </c>
      <c r="I15" s="77"/>
      <c r="J15" s="81">
        <v>0.41657407407407404</v>
      </c>
      <c r="K15" s="80"/>
      <c r="L15" s="79">
        <f>J15-H15</f>
        <v>2.4212962962962936E-2</v>
      </c>
      <c r="M15" s="81">
        <v>2.4305555555555556E-2</v>
      </c>
      <c r="N15" s="79">
        <f>ABS(L15-M15)</f>
        <v>9.2592592592619788E-5</v>
      </c>
      <c r="O15" s="80"/>
      <c r="P15" s="82">
        <f>(N15*24*60*60-60)*0.25</f>
        <v>-12.999999999999412</v>
      </c>
      <c r="Q15" s="82">
        <f>IF((P15&lt;0),0,P15)</f>
        <v>0</v>
      </c>
      <c r="R15" s="77"/>
      <c r="S15" s="135">
        <v>89.47</v>
      </c>
      <c r="T15" s="77">
        <v>0</v>
      </c>
      <c r="U15" s="77"/>
      <c r="V15" s="135">
        <v>49.78</v>
      </c>
      <c r="W15" s="77">
        <v>0</v>
      </c>
      <c r="X15" s="77"/>
      <c r="Y15" s="135">
        <v>42.55</v>
      </c>
      <c r="Z15" s="77">
        <v>0</v>
      </c>
      <c r="AA15" s="77"/>
      <c r="AB15" s="135">
        <v>61.03</v>
      </c>
      <c r="AC15" s="77">
        <v>0</v>
      </c>
      <c r="AD15" s="77"/>
      <c r="AE15" s="135">
        <v>51.32</v>
      </c>
      <c r="AF15" s="77">
        <v>0</v>
      </c>
      <c r="AG15" s="77"/>
      <c r="AH15" s="77"/>
      <c r="AI15" s="77"/>
      <c r="AJ15" s="77"/>
      <c r="AK15" s="135">
        <v>159.08000000000001</v>
      </c>
      <c r="AL15" s="83">
        <v>210</v>
      </c>
      <c r="AM15" s="83">
        <f>AK15-AL15</f>
        <v>-50.919999999999987</v>
      </c>
      <c r="AN15" s="84">
        <f>IF(AM15&lt;0,0*AK15,0*AL15+0.5*AM15)</f>
        <v>0</v>
      </c>
      <c r="AO15" s="85">
        <v>3</v>
      </c>
      <c r="AP15" s="85"/>
      <c r="AQ15" s="110">
        <f>Q15+(S15*0.25+T15)+(V15*0.25+W15)+(Y15*0.25+Z15)+(AB15*0.25+AC15)+(AE15*0.25+AF15)+(AH15*0.25+AI15)+AN15+AO15</f>
        <v>76.537500000000009</v>
      </c>
      <c r="AS15" s="63"/>
    </row>
    <row r="16" spans="1:46" s="107" customFormat="1" ht="15.75" x14ac:dyDescent="0.25">
      <c r="A16" s="203">
        <v>41</v>
      </c>
      <c r="B16" s="203"/>
      <c r="C16" s="204" t="s">
        <v>143</v>
      </c>
      <c r="D16" s="121" t="s">
        <v>98</v>
      </c>
      <c r="E16" s="205">
        <v>5</v>
      </c>
      <c r="F16" s="204" t="s">
        <v>84</v>
      </c>
      <c r="G16" s="218"/>
      <c r="H16" s="186">
        <v>0.51736111111111105</v>
      </c>
      <c r="I16" s="108"/>
      <c r="J16" s="187">
        <v>0.54159722222222217</v>
      </c>
      <c r="K16" s="150"/>
      <c r="L16" s="188">
        <f>J16-H16</f>
        <v>2.4236111111111125E-2</v>
      </c>
      <c r="M16" s="187">
        <v>2.4305555555555556E-2</v>
      </c>
      <c r="N16" s="188">
        <f>ABS(L16-M16)</f>
        <v>6.9444444444431014E-5</v>
      </c>
      <c r="O16" s="213"/>
      <c r="P16" s="207">
        <f>(N16*24*60*60-60)*0.25</f>
        <v>-13.50000000000029</v>
      </c>
      <c r="Q16" s="207">
        <f>IF((P16&lt;0),0,P16)</f>
        <v>0</v>
      </c>
      <c r="R16" s="208"/>
      <c r="S16" s="209">
        <v>70.28</v>
      </c>
      <c r="T16" s="208">
        <v>2</v>
      </c>
      <c r="U16" s="208"/>
      <c r="V16" s="209">
        <v>39.130000000000003</v>
      </c>
      <c r="W16" s="208">
        <v>0</v>
      </c>
      <c r="X16" s="208"/>
      <c r="Y16" s="209">
        <v>37.25</v>
      </c>
      <c r="Z16" s="208">
        <v>0</v>
      </c>
      <c r="AA16" s="208"/>
      <c r="AB16" s="209">
        <v>50.21</v>
      </c>
      <c r="AC16" s="208">
        <v>0</v>
      </c>
      <c r="AD16" s="208"/>
      <c r="AE16" s="209">
        <v>47.33</v>
      </c>
      <c r="AF16" s="208">
        <v>0</v>
      </c>
      <c r="AG16" s="77"/>
      <c r="AH16" s="77"/>
      <c r="AI16" s="77"/>
      <c r="AJ16" s="208"/>
      <c r="AK16" s="209">
        <v>177.14</v>
      </c>
      <c r="AL16" s="214">
        <v>210</v>
      </c>
      <c r="AM16" s="214">
        <f>AK16-AL16</f>
        <v>-32.860000000000014</v>
      </c>
      <c r="AN16" s="210">
        <f>IF(AM16&lt;0,0*AK16,0*AL16+0.5*AM16)</f>
        <v>0</v>
      </c>
      <c r="AO16" s="206">
        <v>6</v>
      </c>
      <c r="AP16" s="206"/>
      <c r="AQ16" s="215">
        <f>Q16+(S16*0.25+T16)+(V16*0.25+W16)+(Y16*0.25+Z16)+(AB16*0.25+AC16)+(AE16*0.25+AF16)+(AH16*0.25+AI16)+AN16+AO16</f>
        <v>69.05</v>
      </c>
      <c r="AR16" s="219"/>
      <c r="AS16" s="217">
        <v>2</v>
      </c>
    </row>
    <row r="17" spans="1:45" s="77" customFormat="1" ht="15" hidden="1" x14ac:dyDescent="0.2">
      <c r="A17" s="3">
        <v>7</v>
      </c>
      <c r="C17" s="121" t="s">
        <v>87</v>
      </c>
      <c r="D17" s="121" t="s">
        <v>88</v>
      </c>
      <c r="E17" s="120">
        <v>1</v>
      </c>
      <c r="F17" s="121" t="s">
        <v>82</v>
      </c>
      <c r="G17" s="124"/>
      <c r="H17" s="66">
        <v>0.39930555555555558</v>
      </c>
      <c r="J17" s="81">
        <v>0.42363425925925924</v>
      </c>
      <c r="K17" s="80"/>
      <c r="L17" s="79">
        <f>J17-H17</f>
        <v>2.4328703703703658E-2</v>
      </c>
      <c r="M17" s="81">
        <v>2.4305555555555556E-2</v>
      </c>
      <c r="N17" s="79">
        <f>ABS(L17-M17)</f>
        <v>2.3148148148102038E-5</v>
      </c>
      <c r="O17" s="80"/>
      <c r="P17" s="82">
        <f>(N17*24*60*60-60)*0.25</f>
        <v>-14.500000000000997</v>
      </c>
      <c r="Q17" s="82">
        <f>IF((P17&lt;0),0,P17)</f>
        <v>0</v>
      </c>
      <c r="S17" s="135">
        <v>114</v>
      </c>
      <c r="T17" s="77">
        <v>0</v>
      </c>
      <c r="V17" s="135">
        <v>73.41</v>
      </c>
      <c r="W17" s="77">
        <v>0</v>
      </c>
      <c r="Y17" s="135">
        <v>52.03</v>
      </c>
      <c r="Z17" s="77">
        <v>0</v>
      </c>
      <c r="AB17" s="135">
        <v>85.53</v>
      </c>
      <c r="AC17" s="77">
        <v>0</v>
      </c>
      <c r="AE17" s="135">
        <v>89.91</v>
      </c>
      <c r="AF17" s="77">
        <v>0</v>
      </c>
      <c r="AK17" s="135">
        <v>234.65</v>
      </c>
      <c r="AL17" s="83">
        <v>210</v>
      </c>
      <c r="AM17" s="83">
        <f>AK17-AL17</f>
        <v>24.650000000000006</v>
      </c>
      <c r="AN17" s="84">
        <f>IF(AM17&lt;0,0*AK17,0*AL17+0.5*AM17)</f>
        <v>12.325000000000003</v>
      </c>
      <c r="AO17" s="85">
        <v>0</v>
      </c>
      <c r="AP17" s="85"/>
      <c r="AQ17" s="110">
        <f>Q17+(S17*0.25+T17)+(V17*0.25+W17)+(Y17*0.25+Z17)+(AB17*0.25+AC17)+(AE17*0.25+AF17)+(AH17*0.25+AI17)+AN17+AO17</f>
        <v>116.045</v>
      </c>
      <c r="AR17" s="91"/>
      <c r="AS17" s="106"/>
    </row>
    <row r="18" spans="1:45" ht="15" hidden="1" x14ac:dyDescent="0.2">
      <c r="A18" s="3">
        <v>8</v>
      </c>
      <c r="C18" s="121" t="s">
        <v>89</v>
      </c>
      <c r="D18" s="121" t="s">
        <v>90</v>
      </c>
      <c r="E18" s="125">
        <v>1</v>
      </c>
      <c r="F18" s="121" t="s">
        <v>82</v>
      </c>
      <c r="G18" s="9"/>
      <c r="H18" s="66">
        <v>0.40277777777777801</v>
      </c>
      <c r="I18" s="77"/>
      <c r="J18" s="66">
        <v>0.42695601851851855</v>
      </c>
      <c r="K18" s="80"/>
      <c r="L18" s="79">
        <f>J18-H18</f>
        <v>2.4178240740740542E-2</v>
      </c>
      <c r="M18" s="81">
        <v>2.4305555555555556E-2</v>
      </c>
      <c r="N18" s="79">
        <f>ABS(L18-M18)</f>
        <v>1.2731481481501397E-4</v>
      </c>
      <c r="O18" s="80"/>
      <c r="P18" s="82">
        <f>(N18*24*60*60-60)*0.25</f>
        <v>-12.249999999995698</v>
      </c>
      <c r="Q18" s="82">
        <f>IF((P18&lt;0),0,P18)</f>
        <v>0</v>
      </c>
      <c r="R18" s="77"/>
      <c r="S18" s="135">
        <v>85.69</v>
      </c>
      <c r="T18" s="77">
        <v>0</v>
      </c>
      <c r="U18" s="77"/>
      <c r="V18" s="135">
        <v>49.31</v>
      </c>
      <c r="W18" s="77">
        <v>0</v>
      </c>
      <c r="X18" s="77"/>
      <c r="Y18" s="135">
        <v>42.63</v>
      </c>
      <c r="Z18" s="77">
        <v>0</v>
      </c>
      <c r="AA18" s="77"/>
      <c r="AB18" s="135">
        <v>57.63</v>
      </c>
      <c r="AC18" s="77">
        <v>0</v>
      </c>
      <c r="AD18" s="77"/>
      <c r="AE18" s="135">
        <v>53.52</v>
      </c>
      <c r="AF18" s="77">
        <v>20</v>
      </c>
      <c r="AG18" s="77"/>
      <c r="AH18" s="77"/>
      <c r="AI18" s="77"/>
      <c r="AJ18" s="77"/>
      <c r="AK18" s="135">
        <v>190</v>
      </c>
      <c r="AL18" s="83">
        <v>210</v>
      </c>
      <c r="AM18" s="83">
        <f>AK18-AL18</f>
        <v>-20</v>
      </c>
      <c r="AN18" s="84">
        <f>IF(AM18&lt;0,0*AK18,0*AL18+0.5*AM18)</f>
        <v>0</v>
      </c>
      <c r="AO18" s="85">
        <v>6</v>
      </c>
      <c r="AP18" s="85"/>
      <c r="AQ18" s="110">
        <f>Q18+(S18*0.25+T18)+(V18*0.25+W18)+(Y18*0.25+Z18)+(AB18*0.25+AC18)+(AE18*0.25+AF18)+(AH18*0.25+AI18)+AN18+AO18</f>
        <v>98.194999999999993</v>
      </c>
      <c r="AS18" s="63"/>
    </row>
    <row r="19" spans="1:45" s="107" customFormat="1" ht="15.75" x14ac:dyDescent="0.25">
      <c r="A19" s="203">
        <v>31</v>
      </c>
      <c r="B19" s="203"/>
      <c r="C19" s="204" t="s">
        <v>127</v>
      </c>
      <c r="D19" s="121" t="s">
        <v>128</v>
      </c>
      <c r="E19" s="205">
        <v>5</v>
      </c>
      <c r="F19" s="204" t="s">
        <v>84</v>
      </c>
      <c r="G19" s="211"/>
      <c r="H19" s="186">
        <v>0.48263888888888901</v>
      </c>
      <c r="I19" s="108"/>
      <c r="J19" s="187">
        <v>0.50685185185185189</v>
      </c>
      <c r="K19" s="150"/>
      <c r="L19" s="188">
        <f>J19-H19</f>
        <v>2.4212962962962881E-2</v>
      </c>
      <c r="M19" s="187">
        <v>2.4305555555555556E-2</v>
      </c>
      <c r="N19" s="188">
        <f>ABS(L19-M19)</f>
        <v>9.2592592592675299E-5</v>
      </c>
      <c r="O19" s="213"/>
      <c r="P19" s="207">
        <f>(N19*24*60*60-60)*0.25</f>
        <v>-12.999999999998213</v>
      </c>
      <c r="Q19" s="207">
        <f>IF((P19&lt;0),0,P19)</f>
        <v>0</v>
      </c>
      <c r="R19" s="208"/>
      <c r="S19" s="209">
        <v>76.63</v>
      </c>
      <c r="T19" s="208">
        <v>0</v>
      </c>
      <c r="U19" s="208"/>
      <c r="V19" s="209">
        <v>42</v>
      </c>
      <c r="W19" s="208">
        <v>0</v>
      </c>
      <c r="X19" s="208"/>
      <c r="Y19" s="209">
        <v>38.75</v>
      </c>
      <c r="Z19" s="208">
        <v>0</v>
      </c>
      <c r="AA19" s="208"/>
      <c r="AB19" s="209">
        <v>57.13</v>
      </c>
      <c r="AC19" s="208">
        <v>0</v>
      </c>
      <c r="AD19" s="208"/>
      <c r="AE19" s="209">
        <v>49.98</v>
      </c>
      <c r="AF19" s="208">
        <v>0</v>
      </c>
      <c r="AG19" s="77"/>
      <c r="AH19" s="77"/>
      <c r="AI19" s="77"/>
      <c r="AJ19" s="208"/>
      <c r="AK19" s="209">
        <v>162.16999999999999</v>
      </c>
      <c r="AL19" s="214">
        <v>210</v>
      </c>
      <c r="AM19" s="214">
        <f>AK19-AL19</f>
        <v>-47.830000000000013</v>
      </c>
      <c r="AN19" s="210">
        <f>IF(AM19&lt;0,0*AK19,0*AL19+0.5*AM19)</f>
        <v>0</v>
      </c>
      <c r="AO19" s="206">
        <v>3</v>
      </c>
      <c r="AP19" s="206"/>
      <c r="AQ19" s="215">
        <f>Q19+(S19*0.25+T19)+(V19*0.25+W19)+(Y19*0.25+Z19)+(AB19*0.25+AC19)+(AE19*0.25+AF19)+(AH19*0.25+AI19)+AN19+AO19</f>
        <v>69.122500000000002</v>
      </c>
      <c r="AR19" s="216"/>
      <c r="AS19" s="217">
        <v>3</v>
      </c>
    </row>
    <row r="20" spans="1:45" ht="15" hidden="1" x14ac:dyDescent="0.2">
      <c r="A20" s="3">
        <v>10</v>
      </c>
      <c r="C20" s="121" t="s">
        <v>93</v>
      </c>
      <c r="D20" s="121" t="s">
        <v>94</v>
      </c>
      <c r="E20" s="125">
        <v>1</v>
      </c>
      <c r="F20" s="121" t="s">
        <v>82</v>
      </c>
      <c r="G20" s="75"/>
      <c r="H20" s="66">
        <v>0.40972222222222199</v>
      </c>
      <c r="I20" s="77"/>
      <c r="J20" s="81">
        <v>0.43451388888888887</v>
      </c>
      <c r="K20" s="80"/>
      <c r="L20" s="79">
        <f>J20-H20</f>
        <v>2.4791666666666878E-2</v>
      </c>
      <c r="M20" s="81">
        <v>2.4305555555555556E-2</v>
      </c>
      <c r="N20" s="79">
        <f>ABS(L20-M20)</f>
        <v>4.8611111111132241E-4</v>
      </c>
      <c r="O20" s="80"/>
      <c r="P20" s="82">
        <f>(N20*24*60*60-60)*0.25</f>
        <v>-4.4999999999954365</v>
      </c>
      <c r="Q20" s="82">
        <f>IF((P20&lt;0),0,P20)</f>
        <v>0</v>
      </c>
      <c r="R20" s="77"/>
      <c r="S20" s="135">
        <v>120.53</v>
      </c>
      <c r="T20" s="77">
        <v>0</v>
      </c>
      <c r="U20" s="77"/>
      <c r="V20" s="135">
        <v>144.41</v>
      </c>
      <c r="W20" s="77">
        <v>5</v>
      </c>
      <c r="X20" s="77"/>
      <c r="Y20" s="135">
        <v>59.1</v>
      </c>
      <c r="Z20" s="77">
        <v>0</v>
      </c>
      <c r="AA20" s="77"/>
      <c r="AB20" s="135">
        <v>69.97</v>
      </c>
      <c r="AC20" s="77">
        <v>0</v>
      </c>
      <c r="AD20" s="77"/>
      <c r="AE20" s="135">
        <v>78.739999999999995</v>
      </c>
      <c r="AF20" s="77">
        <v>2</v>
      </c>
      <c r="AG20" s="77"/>
      <c r="AH20" s="77"/>
      <c r="AI20" s="77"/>
      <c r="AJ20" s="77"/>
      <c r="AK20" s="135">
        <v>176.82</v>
      </c>
      <c r="AL20" s="83">
        <v>210</v>
      </c>
      <c r="AM20" s="83">
        <f>AK20-AL20</f>
        <v>-33.180000000000007</v>
      </c>
      <c r="AN20" s="84">
        <f>IF(AM20&lt;0,0*AK20,0*AL20+0.5*AM20)</f>
        <v>0</v>
      </c>
      <c r="AO20" s="85">
        <v>0</v>
      </c>
      <c r="AP20" s="85"/>
      <c r="AQ20" s="110">
        <f>Q20+(S20*0.25+T20)+(V20*0.25+W20)+(Y20*0.25+Z20)+(AB20*0.25+AC20)+(AE20*0.25+AF20)+(AH20*0.25+AI20)+AN20+AO20</f>
        <v>125.1875</v>
      </c>
      <c r="AR20" s="64"/>
      <c r="AS20" s="106"/>
    </row>
    <row r="21" spans="1:45" ht="15" hidden="1" x14ac:dyDescent="0.2">
      <c r="A21" s="3">
        <v>11</v>
      </c>
      <c r="C21" s="121" t="s">
        <v>95</v>
      </c>
      <c r="D21" s="121" t="s">
        <v>96</v>
      </c>
      <c r="E21" s="120">
        <v>4</v>
      </c>
      <c r="F21" s="121" t="s">
        <v>83</v>
      </c>
      <c r="G21" s="9"/>
      <c r="H21" s="66">
        <v>0.41319444444444398</v>
      </c>
      <c r="I21" s="77"/>
      <c r="J21" s="81">
        <v>0.43785879629629632</v>
      </c>
      <c r="K21" s="80"/>
      <c r="L21" s="79">
        <f>J21-H21</f>
        <v>2.466435185185234E-2</v>
      </c>
      <c r="M21" s="81">
        <v>2.4305555555555556E-2</v>
      </c>
      <c r="N21" s="79">
        <f>ABS(L21-M21)</f>
        <v>3.5879629629678375E-4</v>
      </c>
      <c r="O21" s="80"/>
      <c r="P21" s="82">
        <f>(N21*24*60*60-60)*0.25</f>
        <v>-7.2499999999894706</v>
      </c>
      <c r="Q21" s="82">
        <f>IF((P21&lt;0),0,P21)</f>
        <v>0</v>
      </c>
      <c r="R21" s="77"/>
      <c r="S21" s="135">
        <v>116.28</v>
      </c>
      <c r="T21" s="77">
        <v>0</v>
      </c>
      <c r="U21" s="77"/>
      <c r="V21" s="135">
        <v>76.239999999999995</v>
      </c>
      <c r="W21" s="77">
        <v>20</v>
      </c>
      <c r="X21" s="77"/>
      <c r="Y21" s="135">
        <v>56.47</v>
      </c>
      <c r="Z21" s="77">
        <v>0</v>
      </c>
      <c r="AA21" s="77"/>
      <c r="AB21" s="135">
        <v>72.22</v>
      </c>
      <c r="AC21" s="77">
        <v>0</v>
      </c>
      <c r="AD21" s="77"/>
      <c r="AE21" s="135">
        <v>66.94</v>
      </c>
      <c r="AF21" s="77">
        <v>0</v>
      </c>
      <c r="AG21" s="77"/>
      <c r="AH21" s="77"/>
      <c r="AI21" s="77"/>
      <c r="AJ21" s="77"/>
      <c r="AK21" s="135">
        <v>159.68</v>
      </c>
      <c r="AL21" s="83">
        <v>210</v>
      </c>
      <c r="AM21" s="83">
        <f>AK21-AL21</f>
        <v>-50.319999999999993</v>
      </c>
      <c r="AN21" s="84">
        <f>IF(AM21&lt;0,0*AK21,0*AL21+0.5*AM21)</f>
        <v>0</v>
      </c>
      <c r="AO21" s="85">
        <v>9</v>
      </c>
      <c r="AP21" s="85"/>
      <c r="AQ21" s="110">
        <f>Q21+(S21*0.25+T21)+(V21*0.25+W21)+(Y21*0.25+Z21)+(AB21*0.25+AC21)+(AE21*0.25+AF21)+(AH21*0.25+AI21)+AN21+AO21</f>
        <v>126.03750000000001</v>
      </c>
      <c r="AS21" s="63"/>
    </row>
    <row r="22" spans="1:45" ht="15" hidden="1" x14ac:dyDescent="0.2">
      <c r="A22" s="3">
        <v>12</v>
      </c>
      <c r="C22" s="121" t="s">
        <v>97</v>
      </c>
      <c r="D22" s="121" t="s">
        <v>98</v>
      </c>
      <c r="E22" s="120">
        <v>4</v>
      </c>
      <c r="F22" s="121" t="s">
        <v>83</v>
      </c>
      <c r="G22" s="9"/>
      <c r="H22" s="66">
        <v>0.41666666666666702</v>
      </c>
      <c r="I22" s="77"/>
      <c r="J22" s="81">
        <v>0.44107638888888889</v>
      </c>
      <c r="K22" s="80"/>
      <c r="L22" s="79">
        <f>J22-H22</f>
        <v>2.4409722222221875E-2</v>
      </c>
      <c r="M22" s="81">
        <v>2.4305555555555556E-2</v>
      </c>
      <c r="N22" s="79">
        <f>ABS(L22-M22)</f>
        <v>1.0416666666631866E-4</v>
      </c>
      <c r="O22" s="80"/>
      <c r="P22" s="82">
        <f>(N22*24*60*60-60)*0.25</f>
        <v>-12.750000000007518</v>
      </c>
      <c r="Q22" s="82">
        <f>IF((P22&lt;0),0,P22)</f>
        <v>0</v>
      </c>
      <c r="R22" s="77"/>
      <c r="S22" s="135">
        <v>83.22</v>
      </c>
      <c r="T22" s="77">
        <v>0</v>
      </c>
      <c r="U22" s="77"/>
      <c r="V22" s="135">
        <v>51.19</v>
      </c>
      <c r="W22" s="77">
        <v>0</v>
      </c>
      <c r="X22" s="77"/>
      <c r="Y22" s="135">
        <v>42.97</v>
      </c>
      <c r="Z22" s="77">
        <v>0</v>
      </c>
      <c r="AA22" s="77"/>
      <c r="AB22" s="135">
        <v>58.69</v>
      </c>
      <c r="AC22" s="77">
        <v>0</v>
      </c>
      <c r="AD22" s="77"/>
      <c r="AE22" s="135">
        <v>49.48</v>
      </c>
      <c r="AF22" s="77">
        <v>0</v>
      </c>
      <c r="AG22" s="77"/>
      <c r="AH22" s="77"/>
      <c r="AI22" s="77"/>
      <c r="AJ22" s="77"/>
      <c r="AK22" s="135">
        <v>167.24</v>
      </c>
      <c r="AL22" s="83">
        <v>210</v>
      </c>
      <c r="AM22" s="83">
        <f>AK22-AL22</f>
        <v>-42.759999999999991</v>
      </c>
      <c r="AN22" s="84">
        <f>IF(AM22&lt;0,0*AK22,0*AL22+0.5*AM22)</f>
        <v>0</v>
      </c>
      <c r="AO22" s="85">
        <v>0</v>
      </c>
      <c r="AP22" s="85"/>
      <c r="AQ22" s="110">
        <f>Q22+(S22*0.25+T22)+(V22*0.25+W22)+(Y22*0.25+Z22)+(AB22*0.25+AC22)+(AE22*0.25+AF22)+(AH22*0.25+AI22)+AN22+AO22</f>
        <v>71.387500000000003</v>
      </c>
      <c r="AS22" s="105"/>
    </row>
    <row r="23" spans="1:45" ht="15" hidden="1" x14ac:dyDescent="0.2">
      <c r="A23" s="3">
        <v>13</v>
      </c>
      <c r="C23" s="121" t="s">
        <v>99</v>
      </c>
      <c r="D23" s="121" t="s">
        <v>46</v>
      </c>
      <c r="E23" s="120">
        <v>1</v>
      </c>
      <c r="F23" s="121" t="s">
        <v>82</v>
      </c>
      <c r="G23" s="9"/>
      <c r="H23" s="66">
        <v>0.42013888888888901</v>
      </c>
      <c r="I23" s="77"/>
      <c r="J23" s="66">
        <v>0.44422453703703701</v>
      </c>
      <c r="K23" s="80"/>
      <c r="L23" s="79">
        <f>J23-H23</f>
        <v>2.4085648148148009E-2</v>
      </c>
      <c r="M23" s="81">
        <v>2.4305555555555556E-2</v>
      </c>
      <c r="N23" s="79">
        <f>ABS(L23-M23)</f>
        <v>2.1990740740754702E-4</v>
      </c>
      <c r="O23" s="80"/>
      <c r="P23" s="82">
        <f>(N23*24*60*60-60)*0.25</f>
        <v>-10.249999999996984</v>
      </c>
      <c r="Q23" s="82">
        <f>IF((P23&lt;0),0,P23)</f>
        <v>0</v>
      </c>
      <c r="R23" s="77"/>
      <c r="S23" s="135">
        <v>75.75</v>
      </c>
      <c r="T23" s="77">
        <v>0</v>
      </c>
      <c r="U23" s="77"/>
      <c r="V23" s="135">
        <v>42.57</v>
      </c>
      <c r="W23" s="77">
        <v>0</v>
      </c>
      <c r="X23" s="77"/>
      <c r="Y23" s="135">
        <v>39.840000000000003</v>
      </c>
      <c r="Z23" s="77">
        <v>0</v>
      </c>
      <c r="AA23" s="77"/>
      <c r="AB23" s="135">
        <v>54.03</v>
      </c>
      <c r="AC23" s="77">
        <v>0</v>
      </c>
      <c r="AD23" s="77"/>
      <c r="AE23" s="135">
        <v>49.79</v>
      </c>
      <c r="AF23" s="77">
        <v>0</v>
      </c>
      <c r="AG23" s="77"/>
      <c r="AH23" s="77"/>
      <c r="AI23" s="77"/>
      <c r="AJ23" s="77"/>
      <c r="AK23" s="135">
        <v>160.37</v>
      </c>
      <c r="AL23" s="83">
        <v>210</v>
      </c>
      <c r="AM23" s="83">
        <f>AK23-AL23</f>
        <v>-49.629999999999995</v>
      </c>
      <c r="AN23" s="84">
        <f>IF(AM23&lt;0,0*AK23,0*AL23+0.5*AM23)</f>
        <v>0</v>
      </c>
      <c r="AO23" s="85">
        <v>0</v>
      </c>
      <c r="AP23" s="85"/>
      <c r="AQ23" s="110">
        <f>Q23+(S23*0.25+T23)+(V23*0.25+W23)+(Y23*0.25+Z23)+(AB23*0.25+AC23)+(AE23*0.25+AF23)+(AH23*0.25+AI23)+AN23+AO23</f>
        <v>65.495000000000005</v>
      </c>
      <c r="AS23" s="106"/>
    </row>
    <row r="24" spans="1:45" ht="15" hidden="1" x14ac:dyDescent="0.2">
      <c r="A24" s="3">
        <v>14</v>
      </c>
      <c r="C24" s="121" t="s">
        <v>100</v>
      </c>
      <c r="D24" s="121" t="s">
        <v>49</v>
      </c>
      <c r="E24" s="120">
        <v>1</v>
      </c>
      <c r="F24" s="121" t="s">
        <v>82</v>
      </c>
      <c r="G24" s="9"/>
      <c r="H24" s="66">
        <v>0.42361111111111099</v>
      </c>
      <c r="I24" s="77"/>
      <c r="J24" s="66">
        <v>0.44796296296296295</v>
      </c>
      <c r="K24" s="80"/>
      <c r="L24" s="79">
        <f>J24-H24</f>
        <v>2.4351851851851958E-2</v>
      </c>
      <c r="M24" s="81">
        <v>2.4305555555555556E-2</v>
      </c>
      <c r="N24" s="79">
        <f>ABS(L24-M24)</f>
        <v>4.6296296296401834E-5</v>
      </c>
      <c r="O24" s="80"/>
      <c r="P24" s="82">
        <f>(N24*24*60*60-60)*0.25</f>
        <v>-13.999999999997721</v>
      </c>
      <c r="Q24" s="82">
        <f>IF((P24&lt;0),0,P24)</f>
        <v>0</v>
      </c>
      <c r="R24" s="77"/>
      <c r="S24" s="135">
        <v>70.47</v>
      </c>
      <c r="T24" s="77">
        <v>0</v>
      </c>
      <c r="U24" s="77"/>
      <c r="V24" s="135">
        <v>43.34</v>
      </c>
      <c r="W24" s="77">
        <v>0</v>
      </c>
      <c r="X24" s="77"/>
      <c r="Y24" s="135">
        <v>34.619999999999997</v>
      </c>
      <c r="Z24" s="77">
        <v>0</v>
      </c>
      <c r="AA24" s="77"/>
      <c r="AB24" s="135">
        <v>48.28</v>
      </c>
      <c r="AC24" s="77">
        <v>0</v>
      </c>
      <c r="AD24" s="77"/>
      <c r="AE24" s="135">
        <v>43.28</v>
      </c>
      <c r="AF24" s="77">
        <v>0</v>
      </c>
      <c r="AG24" s="77"/>
      <c r="AH24" s="77"/>
      <c r="AI24" s="77"/>
      <c r="AJ24" s="77"/>
      <c r="AK24" s="135">
        <v>161.57</v>
      </c>
      <c r="AL24" s="83">
        <v>210</v>
      </c>
      <c r="AM24" s="83">
        <f>AK24-AL24</f>
        <v>-48.430000000000007</v>
      </c>
      <c r="AN24" s="84">
        <f>IF(AM24&lt;0,0*AK24,0*AL24+0.5*AM24)</f>
        <v>0</v>
      </c>
      <c r="AO24" s="85">
        <v>0</v>
      </c>
      <c r="AP24" s="85"/>
      <c r="AQ24" s="110">
        <f>Q24+(S24*0.25+T24)+(V24*0.25+W24)+(Y24*0.25+Z24)+(AB24*0.25+AC24)+(AE24*0.25+AF24)+(AH24*0.25+AI24)+AN24+AO24</f>
        <v>59.997500000000002</v>
      </c>
      <c r="AS24" s="63"/>
    </row>
    <row r="25" spans="1:45" ht="15" hidden="1" x14ac:dyDescent="0.2">
      <c r="A25" s="3">
        <v>15</v>
      </c>
      <c r="C25" s="121" t="s">
        <v>101</v>
      </c>
      <c r="D25" s="121" t="s">
        <v>49</v>
      </c>
      <c r="E25" s="120">
        <v>2</v>
      </c>
      <c r="F25" s="121" t="s">
        <v>81</v>
      </c>
      <c r="G25" s="9"/>
      <c r="H25" s="66">
        <v>0.42708333333333298</v>
      </c>
      <c r="I25" s="77"/>
      <c r="J25" s="66">
        <v>0.45141203703703708</v>
      </c>
      <c r="K25" s="80"/>
      <c r="L25" s="79">
        <f>J25-H25</f>
        <v>2.4328703703704102E-2</v>
      </c>
      <c r="M25" s="81">
        <v>2.4305555555555556E-2</v>
      </c>
      <c r="N25" s="79">
        <f>ABS(L25-M25)</f>
        <v>2.3148148148546127E-5</v>
      </c>
      <c r="O25" s="80"/>
      <c r="P25" s="82">
        <f>(N25*24*60*60-60)*0.25</f>
        <v>-14.499999999991404</v>
      </c>
      <c r="Q25" s="82">
        <f>IF((P25&lt;0),0,P25)</f>
        <v>0</v>
      </c>
      <c r="R25" s="77"/>
      <c r="S25" s="135">
        <v>72.38</v>
      </c>
      <c r="T25" s="77">
        <v>0</v>
      </c>
      <c r="U25" s="77"/>
      <c r="V25" s="135">
        <v>64.25</v>
      </c>
      <c r="W25" s="77">
        <v>0</v>
      </c>
      <c r="X25" s="77"/>
      <c r="Y25" s="135">
        <v>37.65</v>
      </c>
      <c r="Z25" s="77">
        <v>0</v>
      </c>
      <c r="AA25" s="77"/>
      <c r="AB25" s="135">
        <v>52.57</v>
      </c>
      <c r="AC25" s="77">
        <v>0</v>
      </c>
      <c r="AD25" s="77"/>
      <c r="AE25" s="135">
        <v>46.48</v>
      </c>
      <c r="AF25" s="77">
        <v>0</v>
      </c>
      <c r="AG25" s="77"/>
      <c r="AH25" s="77"/>
      <c r="AI25" s="77"/>
      <c r="AJ25" s="77"/>
      <c r="AK25" s="135">
        <v>179.68</v>
      </c>
      <c r="AL25" s="83">
        <v>210</v>
      </c>
      <c r="AM25" s="83">
        <f>AK25-AL25</f>
        <v>-30.319999999999993</v>
      </c>
      <c r="AN25" s="84">
        <f>IF(AM25&lt;0,0*AK25,0*AL25+0.5*AM25)</f>
        <v>0</v>
      </c>
      <c r="AO25" s="85">
        <v>0</v>
      </c>
      <c r="AP25" s="85"/>
      <c r="AQ25" s="110">
        <f>Q25+(S25*0.25+T25)+(V25*0.25+W25)+(Y25*0.25+Z25)+(AB25*0.25+AC25)+(AE25*0.25+AF25)+(AH25*0.25+AI25)+AN25+AO25</f>
        <v>68.332499999999996</v>
      </c>
      <c r="AS25" s="105"/>
    </row>
    <row r="26" spans="1:45" s="9" customFormat="1" ht="15" hidden="1" x14ac:dyDescent="0.2">
      <c r="A26" s="3">
        <v>16</v>
      </c>
      <c r="B26" s="3"/>
      <c r="C26" s="121" t="s">
        <v>102</v>
      </c>
      <c r="D26" s="121" t="s">
        <v>103</v>
      </c>
      <c r="E26" s="120">
        <v>4</v>
      </c>
      <c r="F26" s="121" t="s">
        <v>83</v>
      </c>
      <c r="G26" s="75"/>
      <c r="H26" s="66">
        <v>0.43055555555555503</v>
      </c>
      <c r="I26" s="77"/>
      <c r="J26" s="66">
        <v>0.45439814814814811</v>
      </c>
      <c r="K26" s="80"/>
      <c r="L26" s="79">
        <f>J26-H26</f>
        <v>2.3842592592593082E-2</v>
      </c>
      <c r="M26" s="81">
        <v>2.4305555555555556E-2</v>
      </c>
      <c r="N26" s="79">
        <f>ABS(L26-M26)</f>
        <v>4.6296296296247444E-4</v>
      </c>
      <c r="O26" s="80"/>
      <c r="P26" s="82">
        <f>(N26*24*60*60-60)*0.25</f>
        <v>-5.0000000000105516</v>
      </c>
      <c r="Q26" s="82">
        <f>IF((P26&lt;0),0,P26)</f>
        <v>0</v>
      </c>
      <c r="R26" s="77"/>
      <c r="S26" s="135">
        <v>101.83</v>
      </c>
      <c r="T26" s="77">
        <v>0</v>
      </c>
      <c r="U26" s="77"/>
      <c r="V26" s="135">
        <v>55.12</v>
      </c>
      <c r="W26" s="77">
        <v>0</v>
      </c>
      <c r="X26" s="77"/>
      <c r="Y26" s="135">
        <v>57.28</v>
      </c>
      <c r="Z26" s="77">
        <v>0</v>
      </c>
      <c r="AA26" s="77"/>
      <c r="AB26" s="135">
        <v>70.5</v>
      </c>
      <c r="AC26" s="77">
        <v>0</v>
      </c>
      <c r="AD26" s="77"/>
      <c r="AE26" s="135">
        <v>59.68</v>
      </c>
      <c r="AF26" s="77">
        <v>0</v>
      </c>
      <c r="AG26" s="77"/>
      <c r="AH26" s="77"/>
      <c r="AI26" s="77"/>
      <c r="AJ26" s="77"/>
      <c r="AK26" s="135">
        <v>184.8</v>
      </c>
      <c r="AL26" s="83">
        <v>210</v>
      </c>
      <c r="AM26" s="83">
        <f>AK26-AL26</f>
        <v>-25.199999999999989</v>
      </c>
      <c r="AN26" s="84">
        <f>IF(AM26&lt;0,0*AK26,0*AL26+0.5*AM26)</f>
        <v>0</v>
      </c>
      <c r="AO26" s="85">
        <v>0</v>
      </c>
      <c r="AP26" s="85"/>
      <c r="AQ26" s="110">
        <f>Q26+(S26*0.25+T26)+(V26*0.25+W26)+(Y26*0.25+Z26)+(AB26*0.25+AC26)+(AE26*0.25+AF26)+(AH26*0.25+AI26)+AN26+AO26</f>
        <v>86.102500000000006</v>
      </c>
      <c r="AR26" s="64"/>
      <c r="AS26" s="106"/>
    </row>
    <row r="27" spans="1:45" s="9" customFormat="1" ht="15" hidden="1" x14ac:dyDescent="0.2">
      <c r="A27" s="3">
        <v>17</v>
      </c>
      <c r="B27" s="3"/>
      <c r="C27" s="121" t="s">
        <v>104</v>
      </c>
      <c r="D27" s="121" t="s">
        <v>59</v>
      </c>
      <c r="E27" s="125">
        <v>2</v>
      </c>
      <c r="F27" s="121" t="s">
        <v>81</v>
      </c>
      <c r="G27" s="75"/>
      <c r="H27" s="66">
        <v>0.43402777777777801</v>
      </c>
      <c r="I27" s="77"/>
      <c r="J27" s="66">
        <v>0.45814814814814814</v>
      </c>
      <c r="K27" s="80"/>
      <c r="L27" s="79">
        <f>J27-H27</f>
        <v>2.4120370370370126E-2</v>
      </c>
      <c r="M27" s="81">
        <v>2.4305555555555556E-2</v>
      </c>
      <c r="N27" s="79">
        <f>ABS(L27-M27)</f>
        <v>1.851851851854304E-4</v>
      </c>
      <c r="O27" s="80"/>
      <c r="P27" s="82">
        <f>(N27*24*60*60-60)*0.25</f>
        <v>-10.999999999994703</v>
      </c>
      <c r="Q27" s="82">
        <f>IF((P27&lt;0),0,P27)</f>
        <v>0</v>
      </c>
      <c r="R27" s="77"/>
      <c r="S27" s="135">
        <v>89.53</v>
      </c>
      <c r="T27" s="77">
        <v>0</v>
      </c>
      <c r="U27" s="77"/>
      <c r="V27" s="135">
        <v>53.25</v>
      </c>
      <c r="W27" s="77">
        <v>0</v>
      </c>
      <c r="X27" s="77"/>
      <c r="Y27" s="135">
        <v>53</v>
      </c>
      <c r="Z27" s="77">
        <v>0</v>
      </c>
      <c r="AA27" s="77"/>
      <c r="AB27" s="135">
        <v>62.63</v>
      </c>
      <c r="AC27" s="77">
        <v>0</v>
      </c>
      <c r="AD27" s="77"/>
      <c r="AE27" s="135">
        <v>66.84</v>
      </c>
      <c r="AF27" s="77">
        <v>0</v>
      </c>
      <c r="AG27" s="77"/>
      <c r="AH27" s="77"/>
      <c r="AI27" s="77"/>
      <c r="AJ27" s="77"/>
      <c r="AK27" s="135">
        <v>191.57</v>
      </c>
      <c r="AL27" s="83">
        <v>210</v>
      </c>
      <c r="AM27" s="83">
        <f>AK27-AL27</f>
        <v>-18.430000000000007</v>
      </c>
      <c r="AN27" s="84">
        <f>IF(AM27&lt;0,0*AK27,0*AL27+0.5*AM27)</f>
        <v>0</v>
      </c>
      <c r="AO27" s="85">
        <v>6</v>
      </c>
      <c r="AP27" s="85"/>
      <c r="AQ27" s="110">
        <f>Q27+(S27*0.25+T27)+(V27*0.25+W27)+(Y27*0.25+Z27)+(AB27*0.25+AC27)+(AE27*0.25+AF27)+(AH27*0.25+AI27)+AN27+AO27</f>
        <v>87.3125</v>
      </c>
      <c r="AR27" s="64"/>
      <c r="AS27" s="72"/>
    </row>
    <row r="28" spans="1:45" s="107" customFormat="1" ht="15" hidden="1" x14ac:dyDescent="0.2">
      <c r="A28" s="3">
        <v>18</v>
      </c>
      <c r="C28" s="121" t="s">
        <v>105</v>
      </c>
      <c r="D28" s="121" t="s">
        <v>106</v>
      </c>
      <c r="E28" s="125">
        <v>1</v>
      </c>
      <c r="F28" s="121" t="s">
        <v>82</v>
      </c>
      <c r="G28" s="109"/>
      <c r="H28" s="66">
        <v>0.4375</v>
      </c>
      <c r="I28" s="77"/>
      <c r="J28" s="66">
        <v>0.46166666666666667</v>
      </c>
      <c r="K28" s="80"/>
      <c r="L28" s="79">
        <f>J28-H28</f>
        <v>2.416666666666667E-2</v>
      </c>
      <c r="M28" s="81">
        <v>2.4305555555555556E-2</v>
      </c>
      <c r="N28" s="79">
        <f>ABS(L28-M28)</f>
        <v>1.3888888888888631E-4</v>
      </c>
      <c r="O28" s="80"/>
      <c r="P28" s="82">
        <f>(N28*24*60*60-60)*0.25</f>
        <v>-12.000000000000055</v>
      </c>
      <c r="Q28" s="82">
        <f>IF((P28&lt;0),0,P28)</f>
        <v>0</v>
      </c>
      <c r="R28" s="77"/>
      <c r="S28" s="135">
        <v>98.88</v>
      </c>
      <c r="T28" s="77">
        <v>0</v>
      </c>
      <c r="U28" s="77"/>
      <c r="V28" s="135">
        <v>77.03</v>
      </c>
      <c r="W28" s="77">
        <v>0</v>
      </c>
      <c r="X28" s="77"/>
      <c r="Y28" s="135">
        <v>59.12</v>
      </c>
      <c r="Z28" s="77">
        <v>0</v>
      </c>
      <c r="AA28" s="77"/>
      <c r="AB28" s="135">
        <v>66.09</v>
      </c>
      <c r="AC28" s="77">
        <v>0</v>
      </c>
      <c r="AD28" s="77"/>
      <c r="AE28" s="135">
        <v>57.7</v>
      </c>
      <c r="AF28" s="77">
        <v>0</v>
      </c>
      <c r="AG28" s="77"/>
      <c r="AH28" s="77"/>
      <c r="AI28" s="77"/>
      <c r="AJ28" s="77"/>
      <c r="AK28" s="135">
        <v>160.69</v>
      </c>
      <c r="AL28" s="83">
        <v>210</v>
      </c>
      <c r="AM28" s="83">
        <f>AK28-AL28</f>
        <v>-49.31</v>
      </c>
      <c r="AN28" s="84">
        <f>IF(AM28&lt;0,0*AK28,0*AL28+0.5*AM28)</f>
        <v>0</v>
      </c>
      <c r="AO28" s="85">
        <v>0</v>
      </c>
      <c r="AP28" s="85"/>
      <c r="AQ28" s="110">
        <f>Q28+(S28*0.25+T28)+(V28*0.25+W28)+(Y28*0.25+Z28)+(AB28*0.25+AC28)+(AE28*0.25+AF28)+(AH28*0.25+AI28)+AN28+AO28</f>
        <v>89.704999999999998</v>
      </c>
      <c r="AR28" s="10"/>
      <c r="AS28" s="11"/>
    </row>
    <row r="29" spans="1:45" s="107" customFormat="1" ht="15" hidden="1" x14ac:dyDescent="0.2">
      <c r="A29" s="3">
        <v>19</v>
      </c>
      <c r="C29" s="121" t="s">
        <v>107</v>
      </c>
      <c r="D29" s="121" t="s">
        <v>59</v>
      </c>
      <c r="E29" s="120">
        <v>1</v>
      </c>
      <c r="F29" s="121" t="s">
        <v>82</v>
      </c>
      <c r="G29" s="109"/>
      <c r="H29" s="66">
        <v>0.44097222222222199</v>
      </c>
      <c r="I29" s="77"/>
      <c r="J29" s="81">
        <v>0.46559027777777778</v>
      </c>
      <c r="K29" s="80"/>
      <c r="L29" s="79">
        <f>J29-H29</f>
        <v>2.4618055555555796E-2</v>
      </c>
      <c r="M29" s="81">
        <v>2.4305555555555556E-2</v>
      </c>
      <c r="N29" s="79">
        <f>ABS(L29-M29)</f>
        <v>3.1250000000023967E-4</v>
      </c>
      <c r="O29" s="80"/>
      <c r="P29" s="82">
        <f>(N29*24*60*60-60)*0.25</f>
        <v>-8.2499999999948237</v>
      </c>
      <c r="Q29" s="82">
        <f>IF((P29&lt;0),0,P29)</f>
        <v>0</v>
      </c>
      <c r="R29" s="77"/>
      <c r="S29" s="135">
        <v>85.89</v>
      </c>
      <c r="T29" s="77">
        <v>0</v>
      </c>
      <c r="U29" s="77"/>
      <c r="V29" s="135">
        <v>51.22</v>
      </c>
      <c r="W29" s="77">
        <v>0</v>
      </c>
      <c r="X29" s="77"/>
      <c r="Y29" s="135">
        <v>47.53</v>
      </c>
      <c r="Z29" s="77">
        <v>0</v>
      </c>
      <c r="AA29" s="77"/>
      <c r="AB29" s="135">
        <v>72.28</v>
      </c>
      <c r="AC29" s="77">
        <v>2</v>
      </c>
      <c r="AD29" s="77"/>
      <c r="AE29" s="135">
        <v>68.13</v>
      </c>
      <c r="AF29" s="77">
        <v>0</v>
      </c>
      <c r="AG29" s="77"/>
      <c r="AH29" s="77"/>
      <c r="AI29" s="77"/>
      <c r="AJ29" s="77"/>
      <c r="AK29" s="135">
        <v>179.3</v>
      </c>
      <c r="AL29" s="83">
        <v>210</v>
      </c>
      <c r="AM29" s="83">
        <f>AK29-AL29</f>
        <v>-30.699999999999989</v>
      </c>
      <c r="AN29" s="84">
        <f>IF(AM29&lt;0,0*AK29,0*AL29+0.5*AM29)</f>
        <v>0</v>
      </c>
      <c r="AO29" s="85">
        <v>0</v>
      </c>
      <c r="AP29" s="85"/>
      <c r="AQ29" s="110">
        <f>Q29+(S29*0.25+T29)+(V29*0.25+W29)+(Y29*0.25+Z29)+(AB29*0.25+AC29)+(AE29*0.25+AF29)+(AH29*0.25+AI29)+AN29+AO29</f>
        <v>83.262500000000003</v>
      </c>
      <c r="AR29" s="10"/>
      <c r="AS29" s="11"/>
    </row>
    <row r="30" spans="1:45" s="107" customFormat="1" ht="15" hidden="1" x14ac:dyDescent="0.2">
      <c r="A30" s="3">
        <v>21</v>
      </c>
      <c r="C30" s="121" t="s">
        <v>109</v>
      </c>
      <c r="D30" s="121" t="s">
        <v>110</v>
      </c>
      <c r="E30" s="120">
        <v>3</v>
      </c>
      <c r="F30" s="121" t="s">
        <v>111</v>
      </c>
      <c r="G30" s="109"/>
      <c r="H30" s="66">
        <v>0.44791666666666702</v>
      </c>
      <c r="I30" s="77"/>
      <c r="J30" s="81">
        <v>0.47175925925925927</v>
      </c>
      <c r="K30" s="80"/>
      <c r="L30" s="79">
        <f>J30-H30</f>
        <v>2.3842592592592249E-2</v>
      </c>
      <c r="M30" s="81">
        <v>2.4305555555555556E-2</v>
      </c>
      <c r="N30" s="79">
        <f>ABS(L30-M30)</f>
        <v>4.6296296296330711E-4</v>
      </c>
      <c r="O30" s="80"/>
      <c r="P30" s="82">
        <f>(N30*24*60*60-60)*0.25</f>
        <v>-4.9999999999925659</v>
      </c>
      <c r="Q30" s="82">
        <f>IF((P30&lt;0),0,P30)</f>
        <v>0</v>
      </c>
      <c r="R30" s="77"/>
      <c r="S30" s="135">
        <v>80.37</v>
      </c>
      <c r="T30" s="77">
        <v>0</v>
      </c>
      <c r="U30" s="77"/>
      <c r="V30" s="135">
        <v>48.25</v>
      </c>
      <c r="W30" s="77">
        <v>0</v>
      </c>
      <c r="X30" s="77"/>
      <c r="Y30" s="135">
        <v>42.22</v>
      </c>
      <c r="Z30" s="77">
        <v>0</v>
      </c>
      <c r="AA30" s="77"/>
      <c r="AB30" s="135">
        <v>54.94</v>
      </c>
      <c r="AC30" s="77">
        <v>0</v>
      </c>
      <c r="AD30" s="77"/>
      <c r="AE30" s="135">
        <v>48.16</v>
      </c>
      <c r="AF30" s="77">
        <v>0</v>
      </c>
      <c r="AG30" s="77"/>
      <c r="AH30" s="77"/>
      <c r="AI30" s="77"/>
      <c r="AJ30" s="77"/>
      <c r="AK30" s="135">
        <v>164.46</v>
      </c>
      <c r="AL30" s="83">
        <v>210</v>
      </c>
      <c r="AM30" s="83">
        <f>AK30-AL30</f>
        <v>-45.539999999999992</v>
      </c>
      <c r="AN30" s="84">
        <f>IF(AM30&lt;0,0*AK30,0*AL30+0.5*AM30)</f>
        <v>0</v>
      </c>
      <c r="AO30" s="85">
        <v>0</v>
      </c>
      <c r="AP30" s="85"/>
      <c r="AQ30" s="110">
        <f>Q30+(S30*0.25+T30)+(V30*0.25+W30)+(Y30*0.25+Z30)+(AB30*0.25+AC30)+(AE30*0.25+AF30)+(AH30*0.25+AI30)+AN30+AO30</f>
        <v>68.484999999999999</v>
      </c>
      <c r="AR30" s="10"/>
      <c r="AS30" s="11"/>
    </row>
    <row r="31" spans="1:45" s="107" customFormat="1" ht="15" hidden="1" x14ac:dyDescent="0.2">
      <c r="A31" s="3">
        <v>22</v>
      </c>
      <c r="C31" s="121" t="s">
        <v>112</v>
      </c>
      <c r="D31" s="121" t="s">
        <v>113</v>
      </c>
      <c r="E31" s="125">
        <v>2</v>
      </c>
      <c r="F31" s="121" t="s">
        <v>81</v>
      </c>
      <c r="G31" s="109"/>
      <c r="H31" s="66">
        <v>0.45138888888888901</v>
      </c>
      <c r="I31" s="77"/>
      <c r="J31" s="81">
        <v>0.47574074074074074</v>
      </c>
      <c r="K31" s="80"/>
      <c r="L31" s="79">
        <f>J31-H31</f>
        <v>2.4351851851851736E-2</v>
      </c>
      <c r="M31" s="81">
        <v>2.4305555555555556E-2</v>
      </c>
      <c r="N31" s="79">
        <f>ABS(L31-M31)</f>
        <v>4.629629629617979E-5</v>
      </c>
      <c r="O31" s="80"/>
      <c r="P31" s="82">
        <f>(N31*24*60*60-60)*0.25</f>
        <v>-14.000000000002517</v>
      </c>
      <c r="Q31" s="82">
        <f>IF((P31&lt;0),0,P31)</f>
        <v>0</v>
      </c>
      <c r="R31" s="77"/>
      <c r="S31" s="135">
        <v>77.47</v>
      </c>
      <c r="T31" s="77">
        <v>0</v>
      </c>
      <c r="U31" s="77"/>
      <c r="V31" s="135">
        <v>42.25</v>
      </c>
      <c r="W31" s="77">
        <v>0</v>
      </c>
      <c r="X31" s="77"/>
      <c r="Y31" s="135">
        <v>43.62</v>
      </c>
      <c r="Z31" s="77">
        <v>0</v>
      </c>
      <c r="AA31" s="77"/>
      <c r="AB31" s="135">
        <v>53.03</v>
      </c>
      <c r="AC31" s="77">
        <v>0</v>
      </c>
      <c r="AD31" s="77"/>
      <c r="AE31" s="135">
        <v>51.48</v>
      </c>
      <c r="AF31" s="77">
        <v>0</v>
      </c>
      <c r="AG31" s="77"/>
      <c r="AH31" s="77"/>
      <c r="AI31" s="77"/>
      <c r="AJ31" s="77"/>
      <c r="AK31" s="135">
        <v>168.2</v>
      </c>
      <c r="AL31" s="83">
        <v>210</v>
      </c>
      <c r="AM31" s="83">
        <f>AK31-AL31</f>
        <v>-41.800000000000011</v>
      </c>
      <c r="AN31" s="84">
        <f>IF(AM31&lt;0,0*AK31,0*AL31+0.5*AM31)</f>
        <v>0</v>
      </c>
      <c r="AO31" s="85">
        <v>0</v>
      </c>
      <c r="AP31" s="85"/>
      <c r="AQ31" s="110">
        <f>Q31+(S31*0.25+T31)+(V31*0.25+W31)+(Y31*0.25+Z31)+(AB31*0.25+AC31)+(AE31*0.25+AF31)+(AH31*0.25+AI31)+AN31+AO31</f>
        <v>66.962500000000006</v>
      </c>
      <c r="AR31" s="10"/>
      <c r="AS31" s="11"/>
    </row>
    <row r="32" spans="1:45" ht="15" hidden="1" x14ac:dyDescent="0.2">
      <c r="A32" s="3">
        <v>23</v>
      </c>
      <c r="C32" s="121" t="s">
        <v>114</v>
      </c>
      <c r="D32" s="121" t="s">
        <v>108</v>
      </c>
      <c r="E32" s="120">
        <v>4</v>
      </c>
      <c r="F32" s="121" t="s">
        <v>83</v>
      </c>
      <c r="G32" s="75"/>
      <c r="H32" s="66">
        <v>0.45486111111111099</v>
      </c>
      <c r="I32" s="77"/>
      <c r="J32" s="81">
        <v>0.47900462962962959</v>
      </c>
      <c r="K32" s="80"/>
      <c r="L32" s="79">
        <f>J32-H32</f>
        <v>2.4143518518518592E-2</v>
      </c>
      <c r="M32" s="81">
        <v>2.4305555555555556E-2</v>
      </c>
      <c r="N32" s="79">
        <f>ABS(L32-M32)</f>
        <v>1.6203703703696407E-4</v>
      </c>
      <c r="O32" s="80"/>
      <c r="P32" s="82">
        <f>(N32*24*60*60-60)*0.25</f>
        <v>-11.500000000001576</v>
      </c>
      <c r="Q32" s="82">
        <f>IF((P32&lt;0),0,P32)</f>
        <v>0</v>
      </c>
      <c r="R32" s="77"/>
      <c r="S32" s="135">
        <v>78</v>
      </c>
      <c r="T32" s="77">
        <v>0</v>
      </c>
      <c r="U32" s="77"/>
      <c r="V32" s="135">
        <v>47.19</v>
      </c>
      <c r="W32" s="77">
        <v>0</v>
      </c>
      <c r="X32" s="77"/>
      <c r="Y32" s="135">
        <v>39.22</v>
      </c>
      <c r="Z32" s="77">
        <v>0</v>
      </c>
      <c r="AA32" s="77"/>
      <c r="AB32" s="135">
        <v>54.5</v>
      </c>
      <c r="AC32" s="77">
        <v>0</v>
      </c>
      <c r="AD32" s="77"/>
      <c r="AE32" s="135">
        <v>45.38</v>
      </c>
      <c r="AF32" s="77">
        <v>0</v>
      </c>
      <c r="AG32" s="77"/>
      <c r="AH32" s="77"/>
      <c r="AI32" s="77"/>
      <c r="AJ32" s="77"/>
      <c r="AK32" s="135">
        <v>181.3</v>
      </c>
      <c r="AL32" s="83">
        <v>210</v>
      </c>
      <c r="AM32" s="83">
        <f>AK32-AL32</f>
        <v>-28.699999999999989</v>
      </c>
      <c r="AN32" s="84">
        <f>IF(AM32&lt;0,0*AK32,0*AL32+0.5*AM32)</f>
        <v>0</v>
      </c>
      <c r="AO32" s="85">
        <v>3</v>
      </c>
      <c r="AP32" s="85"/>
      <c r="AQ32" s="110">
        <f>Q32+(S32*0.25+T32)+(V32*0.25+W32)+(Y32*0.25+Z32)+(AB32*0.25+AC32)+(AE32*0.25+AF32)+(AH32*0.25+AI32)+AN32+AO32</f>
        <v>69.072500000000005</v>
      </c>
      <c r="AR32" s="64"/>
      <c r="AS32" s="63"/>
    </row>
    <row r="33" spans="1:46" ht="15" hidden="1" x14ac:dyDescent="0.2">
      <c r="A33" s="3">
        <v>24</v>
      </c>
      <c r="C33" s="121" t="s">
        <v>115</v>
      </c>
      <c r="D33" s="121" t="s">
        <v>116</v>
      </c>
      <c r="E33" s="125">
        <v>1</v>
      </c>
      <c r="F33" s="121" t="s">
        <v>82</v>
      </c>
      <c r="G33" s="9"/>
      <c r="H33" s="66">
        <v>0.45833333333333298</v>
      </c>
      <c r="I33" s="77"/>
      <c r="J33" s="81">
        <v>0.48290509259259262</v>
      </c>
      <c r="K33" s="80"/>
      <c r="L33" s="79">
        <f>J33-H33</f>
        <v>2.457175925925964E-2</v>
      </c>
      <c r="M33" s="81">
        <v>2.4305555555555556E-2</v>
      </c>
      <c r="N33" s="79">
        <f>ABS(L33-M33)</f>
        <v>2.6620370370408417E-4</v>
      </c>
      <c r="O33" s="80"/>
      <c r="P33" s="82">
        <f>(N33*24*60*60-60)*0.25</f>
        <v>-9.2499999999917826</v>
      </c>
      <c r="Q33" s="82">
        <f>IF((P33&lt;0),0,P33)</f>
        <v>0</v>
      </c>
      <c r="R33" s="77"/>
      <c r="S33" s="135">
        <v>138.37</v>
      </c>
      <c r="T33" s="77">
        <v>0</v>
      </c>
      <c r="U33" s="77"/>
      <c r="V33" s="135">
        <v>151.44</v>
      </c>
      <c r="W33" s="77">
        <v>0</v>
      </c>
      <c r="X33" s="77"/>
      <c r="Y33" s="135">
        <v>57.69</v>
      </c>
      <c r="Z33" s="77">
        <v>0</v>
      </c>
      <c r="AA33" s="77"/>
      <c r="AB33" s="135">
        <v>87.13</v>
      </c>
      <c r="AC33" s="77">
        <v>0</v>
      </c>
      <c r="AD33" s="77"/>
      <c r="AE33" s="135">
        <v>67.819999999999993</v>
      </c>
      <c r="AF33" s="77">
        <v>0</v>
      </c>
      <c r="AG33" s="77"/>
      <c r="AH33" s="77"/>
      <c r="AI33" s="77"/>
      <c r="AJ33" s="77"/>
      <c r="AK33" s="135">
        <v>229.33</v>
      </c>
      <c r="AL33" s="83">
        <v>210</v>
      </c>
      <c r="AM33" s="83">
        <f>AK33-AL33</f>
        <v>19.330000000000013</v>
      </c>
      <c r="AN33" s="84">
        <f>IF(AM33&lt;0,0*AK33,0*AL33+0.5*AM33)</f>
        <v>9.6650000000000063</v>
      </c>
      <c r="AO33" s="85">
        <v>0</v>
      </c>
      <c r="AP33" s="85"/>
      <c r="AQ33" s="110">
        <f>Q33+(S33*0.25+T33)+(V33*0.25+W33)+(Y33*0.25+Z33)+(AB33*0.25+AC33)+(AE33*0.25+AF33)+(AH33*0.25+AI33)+AN33+AO33</f>
        <v>135.2775</v>
      </c>
      <c r="AS33" s="63"/>
    </row>
    <row r="34" spans="1:46" ht="15" hidden="1" x14ac:dyDescent="0.2">
      <c r="A34" s="3">
        <v>25</v>
      </c>
      <c r="C34" s="121" t="s">
        <v>117</v>
      </c>
      <c r="D34" s="121" t="s">
        <v>118</v>
      </c>
      <c r="E34" s="125">
        <v>1</v>
      </c>
      <c r="F34" s="121" t="s">
        <v>82</v>
      </c>
      <c r="G34" s="9"/>
      <c r="H34" s="66">
        <v>0.46180555555555503</v>
      </c>
      <c r="I34" s="77"/>
      <c r="J34" s="81">
        <v>0.48633101851851851</v>
      </c>
      <c r="K34" s="80"/>
      <c r="L34" s="79">
        <f>J34-H34</f>
        <v>2.4525462962963485E-2</v>
      </c>
      <c r="M34" s="81">
        <v>2.4305555555555556E-2</v>
      </c>
      <c r="N34" s="79">
        <f>ABS(L34-M34)</f>
        <v>2.1990740740792866E-4</v>
      </c>
      <c r="O34" s="80"/>
      <c r="P34" s="82">
        <f>(N34*24*60*60-60)*0.25</f>
        <v>-10.249999999988741</v>
      </c>
      <c r="Q34" s="82">
        <f>IF((P34&lt;0),0,P34)</f>
        <v>0</v>
      </c>
      <c r="R34" s="77"/>
      <c r="S34" s="135">
        <v>86.34</v>
      </c>
      <c r="T34" s="77">
        <v>0</v>
      </c>
      <c r="U34" s="77"/>
      <c r="V34" s="135">
        <v>55.09</v>
      </c>
      <c r="W34" s="77">
        <v>0</v>
      </c>
      <c r="X34" s="77"/>
      <c r="Y34" s="135">
        <v>42</v>
      </c>
      <c r="Z34" s="77">
        <v>0</v>
      </c>
      <c r="AA34" s="77"/>
      <c r="AB34" s="135">
        <v>67.22</v>
      </c>
      <c r="AC34" s="77">
        <v>0</v>
      </c>
      <c r="AD34" s="77"/>
      <c r="AE34" s="135">
        <v>53.97</v>
      </c>
      <c r="AF34" s="77">
        <v>0</v>
      </c>
      <c r="AG34" s="77"/>
      <c r="AH34" s="77"/>
      <c r="AI34" s="77"/>
      <c r="AJ34" s="77"/>
      <c r="AK34" s="135">
        <v>153.63</v>
      </c>
      <c r="AL34" s="83">
        <v>210</v>
      </c>
      <c r="AM34" s="83">
        <f>AK34-AL34</f>
        <v>-56.370000000000005</v>
      </c>
      <c r="AN34" s="84">
        <f>IF(AM34&lt;0,0*AK34,0*AL34+0.5*AM34)</f>
        <v>0</v>
      </c>
      <c r="AO34" s="85">
        <v>3</v>
      </c>
      <c r="AP34" s="85"/>
      <c r="AQ34" s="110">
        <f>Q34+(S34*0.25+T34)+(V34*0.25+W34)+(Y34*0.25+Z34)+(AB34*0.25+AC34)+(AE34*0.25+AF34)+(AH34*0.25+AI34)+AN34+AO34</f>
        <v>79.155000000000001</v>
      </c>
      <c r="AS34" s="63"/>
    </row>
    <row r="35" spans="1:46" ht="15" x14ac:dyDescent="0.2">
      <c r="A35" s="3">
        <v>78</v>
      </c>
      <c r="C35" s="121" t="s">
        <v>192</v>
      </c>
      <c r="D35" s="121" t="s">
        <v>193</v>
      </c>
      <c r="E35" s="120">
        <v>5</v>
      </c>
      <c r="F35" s="121" t="s">
        <v>84</v>
      </c>
      <c r="G35" s="9"/>
      <c r="H35" s="66">
        <v>0.64583333333332904</v>
      </c>
      <c r="J35" s="81">
        <v>0.66956018518518512</v>
      </c>
      <c r="L35" s="79">
        <f>J35-H35</f>
        <v>2.3726851851856079E-2</v>
      </c>
      <c r="M35" s="81">
        <v>2.4305555555555556E-2</v>
      </c>
      <c r="N35" s="79">
        <f>ABS(L35-M35)</f>
        <v>5.7870370369947702E-4</v>
      </c>
      <c r="P35" s="82">
        <f>(N35*24*60*60-60)*0.25</f>
        <v>-2.5000000000912959</v>
      </c>
      <c r="Q35" s="82">
        <f>IF((P35&lt;0),0,P35)</f>
        <v>0</v>
      </c>
      <c r="R35" s="77"/>
      <c r="S35" s="135">
        <v>72.22</v>
      </c>
      <c r="T35" s="77">
        <v>0</v>
      </c>
      <c r="U35" s="77"/>
      <c r="V35" s="135">
        <v>40.869999999999997</v>
      </c>
      <c r="W35" s="77">
        <v>0</v>
      </c>
      <c r="X35" s="77"/>
      <c r="Y35" s="135">
        <v>39.35</v>
      </c>
      <c r="Z35" s="77">
        <v>0</v>
      </c>
      <c r="AA35" s="77"/>
      <c r="AB35" s="135">
        <v>56.12</v>
      </c>
      <c r="AC35" s="77">
        <v>0</v>
      </c>
      <c r="AD35" s="77"/>
      <c r="AE35" s="135">
        <v>45.23</v>
      </c>
      <c r="AF35" s="77">
        <v>0</v>
      </c>
      <c r="AG35" s="77"/>
      <c r="AH35" s="77"/>
      <c r="AI35" s="77"/>
      <c r="AJ35" s="77"/>
      <c r="AK35" s="135">
        <v>202.37</v>
      </c>
      <c r="AL35" s="83">
        <v>210</v>
      </c>
      <c r="AM35" s="83">
        <f>AK35-AL35</f>
        <v>-7.6299999999999955</v>
      </c>
      <c r="AN35" s="84">
        <f>IF(AM35&lt;0,0*AK35,0*AL35+0.5*AM35)</f>
        <v>0</v>
      </c>
      <c r="AO35" s="85">
        <v>6</v>
      </c>
      <c r="AP35" s="85"/>
      <c r="AQ35" s="200">
        <f>Q35+(S35*0.25+T35)+(V35*0.25+W35)+(Y35*0.25+Z35)+(AB35*0.25+AC35)+(AE35*0.25+AF35)+(AH35*0.25+AI35)+AN35+AO35</f>
        <v>69.447499999999991</v>
      </c>
      <c r="AS35" s="11">
        <v>4</v>
      </c>
    </row>
    <row r="36" spans="1:46" ht="15" hidden="1" x14ac:dyDescent="0.2">
      <c r="A36" s="3">
        <v>27</v>
      </c>
      <c r="C36" s="121" t="s">
        <v>121</v>
      </c>
      <c r="D36" s="121" t="s">
        <v>122</v>
      </c>
      <c r="E36" s="120">
        <v>1</v>
      </c>
      <c r="F36" s="121" t="s">
        <v>82</v>
      </c>
      <c r="G36" s="75"/>
      <c r="H36" s="66">
        <v>0.46875</v>
      </c>
      <c r="I36" s="77"/>
      <c r="J36" s="81">
        <v>0.4929398148148148</v>
      </c>
      <c r="K36" s="80"/>
      <c r="L36" s="79">
        <f>J36-H36</f>
        <v>2.4189814814814803E-2</v>
      </c>
      <c r="M36" s="81">
        <v>2.4305555555555556E-2</v>
      </c>
      <c r="N36" s="79">
        <f>ABS(L36-M36)</f>
        <v>1.1574074074075305E-4</v>
      </c>
      <c r="O36" s="80"/>
      <c r="P36" s="82">
        <f>(N36*24*60*60-60)*0.25</f>
        <v>-12.499999999999734</v>
      </c>
      <c r="Q36" s="82">
        <f>IF((P36&lt;0),0,P36)</f>
        <v>0</v>
      </c>
      <c r="R36" s="77"/>
      <c r="S36" s="135">
        <v>71.540000000000006</v>
      </c>
      <c r="T36" s="77">
        <v>0</v>
      </c>
      <c r="U36" s="77"/>
      <c r="V36" s="135">
        <v>41.9</v>
      </c>
      <c r="W36" s="77">
        <v>0</v>
      </c>
      <c r="X36" s="77"/>
      <c r="Y36" s="135">
        <v>36.409999999999997</v>
      </c>
      <c r="Z36" s="77">
        <v>0</v>
      </c>
      <c r="AA36" s="77"/>
      <c r="AB36" s="135">
        <v>50.4</v>
      </c>
      <c r="AC36" s="77">
        <v>0</v>
      </c>
      <c r="AD36" s="77"/>
      <c r="AE36" s="135">
        <v>44.36</v>
      </c>
      <c r="AF36" s="77">
        <v>0</v>
      </c>
      <c r="AG36" s="77"/>
      <c r="AH36" s="77"/>
      <c r="AI36" s="77"/>
      <c r="AJ36" s="77"/>
      <c r="AK36" s="135">
        <v>156.26</v>
      </c>
      <c r="AL36" s="83">
        <v>210</v>
      </c>
      <c r="AM36" s="83">
        <f>AK36-AL36</f>
        <v>-53.740000000000009</v>
      </c>
      <c r="AN36" s="84">
        <f>IF(AM36&lt;0,0*AK36,0*AL36+0.5*AM36)</f>
        <v>0</v>
      </c>
      <c r="AO36" s="85">
        <v>0</v>
      </c>
      <c r="AP36" s="85"/>
      <c r="AQ36" s="110">
        <f>Q36+(S36*0.25+T36)+(V36*0.25+W36)+(Y36*0.25+Z36)+(AB36*0.25+AC36)+(AE36*0.25+AF36)+(AH36*0.25+AI36)+AN36+AO36</f>
        <v>61.152500000000003</v>
      </c>
      <c r="AR36" s="64"/>
      <c r="AS36" s="63"/>
    </row>
    <row r="37" spans="1:46" ht="15" hidden="1" x14ac:dyDescent="0.2">
      <c r="A37" s="3">
        <v>28</v>
      </c>
      <c r="C37" s="121" t="s">
        <v>123</v>
      </c>
      <c r="D37" s="121" t="s">
        <v>124</v>
      </c>
      <c r="E37" s="120">
        <v>2</v>
      </c>
      <c r="F37" s="121" t="s">
        <v>81</v>
      </c>
      <c r="G37" s="75"/>
      <c r="H37" s="66">
        <v>0.47222222222222199</v>
      </c>
      <c r="I37" s="77"/>
      <c r="J37" s="81">
        <v>0.49640046296296297</v>
      </c>
      <c r="K37" s="80"/>
      <c r="L37" s="79">
        <f>J37-H37</f>
        <v>2.4178240740740986E-2</v>
      </c>
      <c r="M37" s="81">
        <v>2.4305555555555556E-2</v>
      </c>
      <c r="N37" s="79">
        <f>ABS(L37-M37)</f>
        <v>1.2731481481456988E-4</v>
      </c>
      <c r="O37" s="80"/>
      <c r="P37" s="82">
        <f>(N37*24*60*60-60)*0.25</f>
        <v>-12.25000000000529</v>
      </c>
      <c r="Q37" s="82">
        <f>IF((P37&lt;0),0,P37)</f>
        <v>0</v>
      </c>
      <c r="R37" s="77"/>
      <c r="S37" s="135">
        <v>88.5</v>
      </c>
      <c r="T37" s="77">
        <v>0</v>
      </c>
      <c r="U37" s="77"/>
      <c r="V37" s="135">
        <v>59.06</v>
      </c>
      <c r="W37" s="77">
        <v>0</v>
      </c>
      <c r="X37" s="77"/>
      <c r="Y37" s="135">
        <v>48.22</v>
      </c>
      <c r="Z37" s="77">
        <v>0</v>
      </c>
      <c r="AA37" s="77"/>
      <c r="AB37" s="135">
        <v>59.88</v>
      </c>
      <c r="AC37" s="77">
        <v>0</v>
      </c>
      <c r="AD37" s="77"/>
      <c r="AE37" s="135">
        <v>56.49</v>
      </c>
      <c r="AF37" s="77">
        <v>0</v>
      </c>
      <c r="AG37" s="77"/>
      <c r="AH37" s="77"/>
      <c r="AI37" s="77"/>
      <c r="AJ37" s="77"/>
      <c r="AK37" s="135">
        <v>136.68</v>
      </c>
      <c r="AL37" s="83">
        <v>210</v>
      </c>
      <c r="AM37" s="83">
        <f>AK37-AL37</f>
        <v>-73.319999999999993</v>
      </c>
      <c r="AN37" s="84">
        <f>IF(AM37&lt;0,0*AK37,0*AL37+0.5*AM37)</f>
        <v>0</v>
      </c>
      <c r="AO37" s="85">
        <v>0</v>
      </c>
      <c r="AP37" s="85"/>
      <c r="AQ37" s="110">
        <f>Q37+(S37*0.25+T37)+(V37*0.25+W37)+(Y37*0.25+Z37)+(AB37*0.25+AC37)+(AE37*0.25+AF37)+(AH37*0.25+AI37)+AN37+AO37</f>
        <v>78.037499999999994</v>
      </c>
      <c r="AR37" s="64"/>
      <c r="AS37" s="63"/>
    </row>
    <row r="38" spans="1:46" ht="15" hidden="1" x14ac:dyDescent="0.2">
      <c r="A38" s="3">
        <v>29</v>
      </c>
      <c r="C38" s="121" t="s">
        <v>125</v>
      </c>
      <c r="D38" s="121" t="s">
        <v>126</v>
      </c>
      <c r="E38" s="120">
        <v>1</v>
      </c>
      <c r="F38" s="121" t="s">
        <v>82</v>
      </c>
      <c r="G38" s="75"/>
      <c r="H38" s="66">
        <v>0.47569444444444398</v>
      </c>
      <c r="I38" s="77"/>
      <c r="J38" s="81">
        <v>0.49993055555555554</v>
      </c>
      <c r="K38" s="80"/>
      <c r="L38" s="79">
        <f>J38-H38</f>
        <v>2.4236111111111569E-2</v>
      </c>
      <c r="M38" s="81">
        <v>2.4305555555555556E-2</v>
      </c>
      <c r="N38" s="79">
        <f>ABS(L38-M38)</f>
        <v>6.9444444443986925E-5</v>
      </c>
      <c r="O38" s="80"/>
      <c r="P38" s="82">
        <f>(N38*24*60*60-60)*0.25</f>
        <v>-13.500000000009882</v>
      </c>
      <c r="Q38" s="82">
        <f>IF((P38&lt;0),0,P38)</f>
        <v>0</v>
      </c>
      <c r="R38" s="77"/>
      <c r="S38" s="135">
        <v>82.22</v>
      </c>
      <c r="T38" s="77">
        <v>2</v>
      </c>
      <c r="U38" s="77"/>
      <c r="V38" s="135">
        <v>49.1</v>
      </c>
      <c r="W38" s="77">
        <v>0</v>
      </c>
      <c r="X38" s="77"/>
      <c r="Y38" s="135">
        <v>43.78</v>
      </c>
      <c r="Z38" s="77">
        <v>0</v>
      </c>
      <c r="AA38" s="77"/>
      <c r="AB38" s="135">
        <v>55.75</v>
      </c>
      <c r="AC38" s="77">
        <v>0</v>
      </c>
      <c r="AD38" s="77"/>
      <c r="AE38" s="135">
        <v>51.04</v>
      </c>
      <c r="AF38" s="77">
        <v>0</v>
      </c>
      <c r="AG38" s="77"/>
      <c r="AH38" s="77"/>
      <c r="AI38" s="77"/>
      <c r="AJ38" s="77"/>
      <c r="AK38" s="135">
        <v>123.6</v>
      </c>
      <c r="AL38" s="83">
        <v>210</v>
      </c>
      <c r="AM38" s="83">
        <f>AK38-AL38</f>
        <v>-86.4</v>
      </c>
      <c r="AN38" s="84">
        <f>IF(AM38&lt;0,0*AK38,0*AL38+0.5*AM38)</f>
        <v>0</v>
      </c>
      <c r="AO38" s="85">
        <v>0</v>
      </c>
      <c r="AP38" s="85"/>
      <c r="AQ38" s="110">
        <f>Q38+(S38*0.25+T38)+(V38*0.25+W38)+(Y38*0.25+Z38)+(AB38*0.25+AC38)+(AE38*0.25+AF38)+(AH38*0.25+AI38)+AN38+AO38</f>
        <v>72.472499999999997</v>
      </c>
      <c r="AS38" s="63"/>
    </row>
    <row r="39" spans="1:46" ht="15" x14ac:dyDescent="0.2">
      <c r="A39" s="3">
        <v>6</v>
      </c>
      <c r="C39" s="121" t="s">
        <v>79</v>
      </c>
      <c r="D39" s="121" t="s">
        <v>59</v>
      </c>
      <c r="E39" s="120">
        <v>5</v>
      </c>
      <c r="F39" s="121" t="s">
        <v>84</v>
      </c>
      <c r="G39" s="9"/>
      <c r="H39" s="66">
        <v>0.39583333333333331</v>
      </c>
      <c r="I39" s="77"/>
      <c r="J39" s="81">
        <v>0.4199074074074074</v>
      </c>
      <c r="K39" s="80"/>
      <c r="L39" s="79">
        <f>J39-H39</f>
        <v>2.4074074074074081E-2</v>
      </c>
      <c r="M39" s="81">
        <v>2.4305555555555556E-2</v>
      </c>
      <c r="N39" s="79">
        <f>ABS(L39-M39)</f>
        <v>2.3148148148147488E-4</v>
      </c>
      <c r="O39" s="80"/>
      <c r="P39" s="82">
        <f>(N39*24*60*60-60)*0.25</f>
        <v>-10.000000000000142</v>
      </c>
      <c r="Q39" s="82">
        <f>IF((P39&lt;0),0,P39)</f>
        <v>0</v>
      </c>
      <c r="R39" s="77"/>
      <c r="S39" s="135">
        <v>84.69</v>
      </c>
      <c r="T39" s="77">
        <v>0</v>
      </c>
      <c r="U39" s="77"/>
      <c r="V39" s="135">
        <v>43.59</v>
      </c>
      <c r="W39" s="77">
        <v>0</v>
      </c>
      <c r="X39" s="77"/>
      <c r="Y39" s="135">
        <v>46.15</v>
      </c>
      <c r="Z39" s="77">
        <v>0</v>
      </c>
      <c r="AA39" s="77"/>
      <c r="AB39" s="135">
        <v>58.85</v>
      </c>
      <c r="AC39" s="77">
        <v>0</v>
      </c>
      <c r="AD39" s="77"/>
      <c r="AE39" s="135">
        <v>55.47</v>
      </c>
      <c r="AF39" s="77">
        <v>2</v>
      </c>
      <c r="AG39" s="77"/>
      <c r="AH39" s="77"/>
      <c r="AI39" s="77"/>
      <c r="AJ39" s="77"/>
      <c r="AK39" s="135">
        <v>179.53</v>
      </c>
      <c r="AL39" s="83">
        <v>210</v>
      </c>
      <c r="AM39" s="83">
        <f>AK39-AL39</f>
        <v>-30.47</v>
      </c>
      <c r="AN39" s="84">
        <f>IF(AM39&lt;0,0*AK39,0*AL39+0.5*AM39)</f>
        <v>0</v>
      </c>
      <c r="AO39" s="85">
        <v>3</v>
      </c>
      <c r="AP39" s="85"/>
      <c r="AQ39" s="200">
        <f>Q39+(S39*0.25+T39)+(V39*0.25+W39)+(Y39*0.25+Z39)+(AB39*0.25+AC39)+(AE39*0.25+AF39)+(AH39*0.25+AI39)+AN39+AO39</f>
        <v>77.1875</v>
      </c>
      <c r="AS39" s="105">
        <v>5</v>
      </c>
    </row>
    <row r="40" spans="1:46" ht="15" hidden="1" x14ac:dyDescent="0.2">
      <c r="A40" s="3">
        <v>32</v>
      </c>
      <c r="C40" s="121" t="s">
        <v>129</v>
      </c>
      <c r="D40" s="121" t="s">
        <v>130</v>
      </c>
      <c r="E40" s="120">
        <v>2</v>
      </c>
      <c r="F40" s="121" t="s">
        <v>81</v>
      </c>
      <c r="G40" s="9"/>
      <c r="H40" s="66">
        <v>0.48749999999999999</v>
      </c>
      <c r="I40" s="77"/>
      <c r="J40" s="81">
        <v>0.51208333333333333</v>
      </c>
      <c r="K40" s="80"/>
      <c r="L40" s="79">
        <f>J40-H40</f>
        <v>2.4583333333333346E-2</v>
      </c>
      <c r="M40" s="81">
        <v>2.4305555555555556E-2</v>
      </c>
      <c r="N40" s="79">
        <f>ABS(L40-M40)</f>
        <v>2.7777777777778997E-4</v>
      </c>
      <c r="O40" s="80"/>
      <c r="P40" s="82">
        <f>(N40*24*60*60-60)*0.25</f>
        <v>-8.9999999999997371</v>
      </c>
      <c r="Q40" s="82">
        <f>IF((P40&lt;0),0,P40)</f>
        <v>0</v>
      </c>
      <c r="R40" s="77"/>
      <c r="S40" s="135">
        <v>81.44</v>
      </c>
      <c r="T40" s="77">
        <v>0</v>
      </c>
      <c r="U40" s="77"/>
      <c r="V40" s="135">
        <v>41.91</v>
      </c>
      <c r="W40" s="77">
        <v>0</v>
      </c>
      <c r="X40" s="77"/>
      <c r="Y40" s="135">
        <v>36.69</v>
      </c>
      <c r="Z40" s="77">
        <v>0</v>
      </c>
      <c r="AA40" s="77"/>
      <c r="AB40" s="135">
        <v>52.4</v>
      </c>
      <c r="AC40" s="77">
        <v>0</v>
      </c>
      <c r="AD40" s="77"/>
      <c r="AE40" s="135">
        <v>46.85</v>
      </c>
      <c r="AF40" s="77">
        <v>0</v>
      </c>
      <c r="AG40" s="77"/>
      <c r="AH40" s="77"/>
      <c r="AI40" s="77"/>
      <c r="AJ40" s="77"/>
      <c r="AK40" s="135">
        <v>164.06</v>
      </c>
      <c r="AL40" s="83">
        <v>210</v>
      </c>
      <c r="AM40" s="83">
        <f>AK40-AL40</f>
        <v>-45.94</v>
      </c>
      <c r="AN40" s="84">
        <f>IF(AM40&lt;0,0*AK40,0*AL40+0.5*AM40)</f>
        <v>0</v>
      </c>
      <c r="AO40" s="85">
        <v>0</v>
      </c>
      <c r="AP40" s="85"/>
      <c r="AQ40" s="110">
        <f>Q40+(S40*0.25+T40)+(V40*0.25+W40)+(Y40*0.25+Z40)+(AB40*0.25+AC40)+(AE40*0.25+AF40)+(AH40*0.25+AI40)+AN40+AO40</f>
        <v>64.822500000000005</v>
      </c>
    </row>
    <row r="41" spans="1:46" s="107" customFormat="1" ht="15" hidden="1" x14ac:dyDescent="0.2">
      <c r="A41" s="3">
        <v>33</v>
      </c>
      <c r="C41" s="121" t="s">
        <v>131</v>
      </c>
      <c r="D41" s="121" t="s">
        <v>132</v>
      </c>
      <c r="E41" s="120">
        <v>4</v>
      </c>
      <c r="F41" s="121" t="s">
        <v>83</v>
      </c>
      <c r="G41" s="109"/>
      <c r="H41" s="66">
        <v>0.48958333333333298</v>
      </c>
      <c r="I41" s="77"/>
      <c r="J41" s="81">
        <v>0.51388888888888895</v>
      </c>
      <c r="K41" s="80"/>
      <c r="L41" s="79">
        <f>J41-H41</f>
        <v>2.4305555555555969E-2</v>
      </c>
      <c r="M41" s="81">
        <v>2.4305555555555556E-2</v>
      </c>
      <c r="N41" s="79">
        <f>ABS(L41-M41)</f>
        <v>4.1286418728248009E-16</v>
      </c>
      <c r="O41" s="80"/>
      <c r="P41" s="82">
        <f>(N41*24*60*60-60)*0.25</f>
        <v>-14.999999999991083</v>
      </c>
      <c r="Q41" s="82">
        <f>IF((P41&lt;0),0,P41)</f>
        <v>0</v>
      </c>
      <c r="R41" s="77"/>
      <c r="S41" s="135">
        <v>74.28</v>
      </c>
      <c r="T41" s="77">
        <v>0</v>
      </c>
      <c r="U41" s="77"/>
      <c r="V41" s="135">
        <v>40.28</v>
      </c>
      <c r="W41" s="77">
        <v>0</v>
      </c>
      <c r="X41" s="77"/>
      <c r="Y41" s="135">
        <v>47.32</v>
      </c>
      <c r="Z41" s="77">
        <v>0</v>
      </c>
      <c r="AA41" s="77"/>
      <c r="AB41" s="135">
        <v>50</v>
      </c>
      <c r="AC41" s="77">
        <v>0</v>
      </c>
      <c r="AD41" s="77"/>
      <c r="AE41" s="135">
        <v>45.6</v>
      </c>
      <c r="AF41" s="77">
        <v>0</v>
      </c>
      <c r="AG41" s="77"/>
      <c r="AH41" s="77"/>
      <c r="AI41" s="77"/>
      <c r="AJ41" s="77"/>
      <c r="AK41" s="135">
        <v>171.05</v>
      </c>
      <c r="AL41" s="83">
        <v>210</v>
      </c>
      <c r="AM41" s="83">
        <f>AK41-AL41</f>
        <v>-38.949999999999989</v>
      </c>
      <c r="AN41" s="84">
        <f>IF(AM41&lt;0,0*AK41,0*AL41+0.5*AM41)</f>
        <v>0</v>
      </c>
      <c r="AO41" s="85">
        <v>0</v>
      </c>
      <c r="AP41" s="85"/>
      <c r="AQ41" s="110">
        <f>Q41+(S41*0.25+T41)+(V41*0.25+W41)+(Y41*0.25+Z41)+(AB41*0.25+AC41)+(AE41*0.25+AF41)+(AH41*0.25+AI41)+AN41+AO41</f>
        <v>64.37</v>
      </c>
      <c r="AR41" s="10"/>
      <c r="AS41" s="11"/>
    </row>
    <row r="42" spans="1:46" s="107" customFormat="1" ht="15" hidden="1" x14ac:dyDescent="0.2">
      <c r="A42" s="3">
        <v>34</v>
      </c>
      <c r="C42" s="121" t="s">
        <v>133</v>
      </c>
      <c r="D42" s="121" t="s">
        <v>134</v>
      </c>
      <c r="E42" s="120">
        <v>1</v>
      </c>
      <c r="F42" s="121" t="s">
        <v>82</v>
      </c>
      <c r="G42" s="109"/>
      <c r="H42" s="66">
        <v>0.49305555555555503</v>
      </c>
      <c r="I42" s="77"/>
      <c r="J42" s="81">
        <v>0.51733796296296297</v>
      </c>
      <c r="K42" s="80"/>
      <c r="L42" s="79">
        <f>J42-H42</f>
        <v>2.4282407407407947E-2</v>
      </c>
      <c r="M42" s="81">
        <v>2.4305555555555556E-2</v>
      </c>
      <c r="N42" s="79">
        <f>ABS(L42-M42)</f>
        <v>2.3148148147609376E-5</v>
      </c>
      <c r="O42" s="80"/>
      <c r="P42" s="82">
        <f>(N42*24*60*60-60)*0.25</f>
        <v>-14.500000000011637</v>
      </c>
      <c r="Q42" s="82">
        <f>IF((P42&lt;0),0,P42)</f>
        <v>0</v>
      </c>
      <c r="R42" s="77"/>
      <c r="S42" s="135">
        <v>87.78</v>
      </c>
      <c r="T42" s="77">
        <v>0</v>
      </c>
      <c r="U42" s="77"/>
      <c r="V42" s="135">
        <v>51.72</v>
      </c>
      <c r="W42" s="77">
        <v>0</v>
      </c>
      <c r="X42" s="77"/>
      <c r="Y42" s="135">
        <v>48.03</v>
      </c>
      <c r="Z42" s="77">
        <v>0</v>
      </c>
      <c r="AA42" s="77"/>
      <c r="AB42" s="135">
        <v>66.88</v>
      </c>
      <c r="AC42" s="77">
        <v>2</v>
      </c>
      <c r="AD42" s="77"/>
      <c r="AE42" s="135">
        <v>58.33</v>
      </c>
      <c r="AF42" s="77">
        <v>0</v>
      </c>
      <c r="AG42" s="77"/>
      <c r="AH42" s="77"/>
      <c r="AI42" s="77"/>
      <c r="AJ42" s="77"/>
      <c r="AK42" s="135">
        <v>182.13</v>
      </c>
      <c r="AL42" s="83">
        <v>210</v>
      </c>
      <c r="AM42" s="83">
        <f>AK42-AL42</f>
        <v>-27.870000000000005</v>
      </c>
      <c r="AN42" s="84">
        <f>IF(AM42&lt;0,0*AK42,0*AL42+0.5*AM42)</f>
        <v>0</v>
      </c>
      <c r="AO42" s="85">
        <v>0</v>
      </c>
      <c r="AP42" s="85"/>
      <c r="AQ42" s="110">
        <f>Q42+(S42*0.25+T42)+(V42*0.25+W42)+(Y42*0.25+Z42)+(AB42*0.25+AC42)+(AE42*0.25+AF42)+(AH42*0.25+AI42)+AN42+AO42</f>
        <v>80.184999999999988</v>
      </c>
      <c r="AR42" s="10"/>
      <c r="AS42" s="11"/>
    </row>
    <row r="43" spans="1:46" ht="15" hidden="1" x14ac:dyDescent="0.2">
      <c r="A43" s="3">
        <v>35</v>
      </c>
      <c r="C43" s="121" t="s">
        <v>135</v>
      </c>
      <c r="D43" s="121" t="s">
        <v>136</v>
      </c>
      <c r="E43" s="125">
        <v>4</v>
      </c>
      <c r="F43" s="121" t="s">
        <v>83</v>
      </c>
      <c r="G43" s="9"/>
      <c r="H43" s="66">
        <v>0.49652777777777701</v>
      </c>
      <c r="I43" s="77"/>
      <c r="J43" s="81">
        <v>0.52024305555555561</v>
      </c>
      <c r="K43" s="80"/>
      <c r="L43" s="79">
        <f>J43-H43</f>
        <v>2.3715277777778598E-2</v>
      </c>
      <c r="M43" s="81">
        <v>2.4305555555555556E-2</v>
      </c>
      <c r="N43" s="79">
        <f>ABS(L43-M43)</f>
        <v>5.9027777777695759E-4</v>
      </c>
      <c r="O43" s="80"/>
      <c r="P43" s="82">
        <f>(N43*24*60*60-60)*0.25</f>
        <v>-2.2500000000177156</v>
      </c>
      <c r="Q43" s="82">
        <f>IF((P43&lt;0),0,P43)</f>
        <v>0</v>
      </c>
      <c r="R43" s="77"/>
      <c r="S43" s="135">
        <v>103.84</v>
      </c>
      <c r="T43" s="77">
        <v>20</v>
      </c>
      <c r="U43" s="77"/>
      <c r="V43" s="135">
        <v>72.41</v>
      </c>
      <c r="W43" s="77">
        <v>0</v>
      </c>
      <c r="X43" s="77"/>
      <c r="Y43" s="135">
        <v>56.5</v>
      </c>
      <c r="Z43" s="77">
        <v>0</v>
      </c>
      <c r="AA43" s="77"/>
      <c r="AB43" s="135">
        <v>80.5</v>
      </c>
      <c r="AC43" s="77">
        <v>0</v>
      </c>
      <c r="AD43" s="77"/>
      <c r="AE43" s="135">
        <v>68.48</v>
      </c>
      <c r="AF43" s="77">
        <v>0</v>
      </c>
      <c r="AG43" s="77"/>
      <c r="AH43" s="77"/>
      <c r="AI43" s="77"/>
      <c r="AJ43" s="77"/>
      <c r="AK43" s="135">
        <v>180.43</v>
      </c>
      <c r="AL43" s="83">
        <v>210</v>
      </c>
      <c r="AM43" s="83">
        <f>AK43-AL43</f>
        <v>-29.569999999999993</v>
      </c>
      <c r="AN43" s="84">
        <f>IF(AM43&lt;0,0*AK43,0*AL43+0.5*AM43)</f>
        <v>0</v>
      </c>
      <c r="AO43" s="85">
        <v>0</v>
      </c>
      <c r="AP43" s="85"/>
      <c r="AQ43" s="110">
        <f>Q43+(S43*0.25+T43)+(V43*0.25+W43)+(Y43*0.25+Z43)+(AB43*0.25+AC43)+(AE43*0.25+AF43)+(AH43*0.25+AI43)+AN43+AO43</f>
        <v>115.4325</v>
      </c>
      <c r="AS43" s="63"/>
    </row>
    <row r="44" spans="1:46" ht="15" hidden="1" x14ac:dyDescent="0.2">
      <c r="A44" s="3">
        <v>36</v>
      </c>
      <c r="C44" s="121" t="s">
        <v>137</v>
      </c>
      <c r="D44" s="121" t="s">
        <v>96</v>
      </c>
      <c r="E44" s="120">
        <v>2</v>
      </c>
      <c r="F44" s="121" t="s">
        <v>81</v>
      </c>
      <c r="G44" s="9"/>
      <c r="H44" s="66">
        <v>0.5</v>
      </c>
      <c r="I44" s="77"/>
      <c r="J44" s="81">
        <v>0.52456018518518521</v>
      </c>
      <c r="K44" s="80"/>
      <c r="L44" s="79">
        <f>J44-H44</f>
        <v>2.4560185185185213E-2</v>
      </c>
      <c r="M44" s="81">
        <v>2.4305555555555556E-2</v>
      </c>
      <c r="N44" s="79">
        <f>ABS(L44-M44)</f>
        <v>2.5462962962965671E-4</v>
      </c>
      <c r="O44" s="80"/>
      <c r="P44" s="82">
        <f>(N44*24*60*60-60)*0.25</f>
        <v>-9.4999999999994138</v>
      </c>
      <c r="Q44" s="82">
        <f>IF((P44&lt;0),0,P44)</f>
        <v>0</v>
      </c>
      <c r="R44" s="77"/>
      <c r="S44" s="135">
        <v>101.18</v>
      </c>
      <c r="T44" s="77">
        <v>0</v>
      </c>
      <c r="U44" s="77"/>
      <c r="V44" s="135">
        <v>44.88</v>
      </c>
      <c r="W44" s="77">
        <v>0</v>
      </c>
      <c r="X44" s="77"/>
      <c r="Y44" s="135">
        <v>58.94</v>
      </c>
      <c r="Z44" s="77">
        <v>0</v>
      </c>
      <c r="AA44" s="77"/>
      <c r="AB44" s="135">
        <v>55.72</v>
      </c>
      <c r="AC44" s="77">
        <v>0</v>
      </c>
      <c r="AD44" s="77"/>
      <c r="AE44" s="135">
        <v>47.55</v>
      </c>
      <c r="AF44" s="77">
        <v>0</v>
      </c>
      <c r="AG44" s="77"/>
      <c r="AH44" s="77"/>
      <c r="AI44" s="77"/>
      <c r="AJ44" s="77"/>
      <c r="AK44" s="135">
        <v>132.9</v>
      </c>
      <c r="AL44" s="83">
        <v>210</v>
      </c>
      <c r="AM44" s="83">
        <f>AK44-AL44</f>
        <v>-77.099999999999994</v>
      </c>
      <c r="AN44" s="84">
        <f>IF(AM44&lt;0,0*AK44,0*AL44+0.5*AM44)</f>
        <v>0</v>
      </c>
      <c r="AO44" s="85">
        <v>10</v>
      </c>
      <c r="AP44" s="85"/>
      <c r="AQ44" s="110">
        <f>Q44+(S44*0.25+T44)+(V44*0.25+W44)+(Y44*0.25+Z44)+(AB44*0.25+AC44)+(AE44*0.25+AF44)+(AH44*0.25+AI44)+AN44+AO44</f>
        <v>87.06750000000001</v>
      </c>
      <c r="AS44" s="63"/>
    </row>
    <row r="45" spans="1:46" ht="15" hidden="1" x14ac:dyDescent="0.2">
      <c r="A45" s="3">
        <v>37</v>
      </c>
      <c r="C45" s="122" t="s">
        <v>138</v>
      </c>
      <c r="D45" s="122" t="s">
        <v>139</v>
      </c>
      <c r="E45" s="120">
        <v>2</v>
      </c>
      <c r="F45" s="121" t="s">
        <v>81</v>
      </c>
      <c r="G45" s="9"/>
      <c r="H45" s="66">
        <v>0.50347222222222199</v>
      </c>
      <c r="I45" s="77"/>
      <c r="J45" s="81">
        <v>0.52747685185185189</v>
      </c>
      <c r="K45" s="80"/>
      <c r="L45" s="79">
        <f>J45-H45</f>
        <v>2.4004629629629903E-2</v>
      </c>
      <c r="M45" s="81">
        <v>2.4305555555555556E-2</v>
      </c>
      <c r="N45" s="79">
        <f>ABS(L45-M45)</f>
        <v>3.0092592592565262E-4</v>
      </c>
      <c r="O45" s="80"/>
      <c r="P45" s="82">
        <f>(N45*24*60*60-60)*0.25</f>
        <v>-8.5000000000059046</v>
      </c>
      <c r="Q45" s="82">
        <f>IF((P45&lt;0),0,P45)</f>
        <v>0</v>
      </c>
      <c r="R45" s="77"/>
      <c r="S45" s="135">
        <v>72.87</v>
      </c>
      <c r="T45" s="77">
        <v>0</v>
      </c>
      <c r="U45" s="77"/>
      <c r="V45" s="135">
        <v>41.25</v>
      </c>
      <c r="W45" s="77">
        <v>0</v>
      </c>
      <c r="X45" s="77"/>
      <c r="Y45" s="135">
        <v>47.9</v>
      </c>
      <c r="Z45" s="77">
        <v>0</v>
      </c>
      <c r="AA45" s="77"/>
      <c r="AB45" s="135">
        <v>50.59</v>
      </c>
      <c r="AC45" s="77">
        <v>0</v>
      </c>
      <c r="AD45" s="77"/>
      <c r="AE45" s="135">
        <v>43.75</v>
      </c>
      <c r="AF45" s="77">
        <v>0</v>
      </c>
      <c r="AG45" s="77"/>
      <c r="AH45" s="77"/>
      <c r="AI45" s="77"/>
      <c r="AJ45" s="77"/>
      <c r="AK45" s="135">
        <v>177.28</v>
      </c>
      <c r="AL45" s="83">
        <v>210</v>
      </c>
      <c r="AM45" s="83">
        <f>AK45-AL45</f>
        <v>-32.72</v>
      </c>
      <c r="AN45" s="84">
        <f>IF(AM45&lt;0,0*AK45,0*AL45+0.5*AM45)</f>
        <v>0</v>
      </c>
      <c r="AO45" s="85">
        <v>0</v>
      </c>
      <c r="AP45" s="85"/>
      <c r="AQ45" s="110">
        <f>Q45+(S45*0.25+T45)+(V45*0.25+W45)+(Y45*0.25+Z45)+(AB45*0.25+AC45)+(AE45*0.25+AF45)+(AH45*0.25+AI45)+AN45+AO45</f>
        <v>64.09</v>
      </c>
    </row>
    <row r="46" spans="1:46" s="107" customFormat="1" ht="15" hidden="1" x14ac:dyDescent="0.2">
      <c r="A46" s="3">
        <v>38</v>
      </c>
      <c r="C46" s="122" t="s">
        <v>140</v>
      </c>
      <c r="D46" s="122" t="s">
        <v>141</v>
      </c>
      <c r="E46" s="120">
        <v>2</v>
      </c>
      <c r="F46" s="121" t="s">
        <v>81</v>
      </c>
      <c r="G46" s="123"/>
      <c r="H46" s="66">
        <v>0.50694444444444398</v>
      </c>
      <c r="I46" s="77"/>
      <c r="J46" s="81">
        <v>0.53101851851851845</v>
      </c>
      <c r="K46" s="80"/>
      <c r="L46" s="79">
        <f>J46-H46</f>
        <v>2.407407407407447E-2</v>
      </c>
      <c r="M46" s="81">
        <v>2.4305555555555556E-2</v>
      </c>
      <c r="N46" s="79">
        <f>ABS(L46-M46)</f>
        <v>2.314814814810863E-4</v>
      </c>
      <c r="O46" s="80"/>
      <c r="P46" s="82">
        <f>(N46*24*60*60-60)*0.25</f>
        <v>-10.000000000008537</v>
      </c>
      <c r="Q46" s="82">
        <f>IF((P46&lt;0),0,P46)</f>
        <v>0</v>
      </c>
      <c r="R46" s="77"/>
      <c r="S46" s="135">
        <v>95.68</v>
      </c>
      <c r="T46" s="77">
        <v>0</v>
      </c>
      <c r="U46" s="77"/>
      <c r="V46" s="135">
        <v>56.66</v>
      </c>
      <c r="W46" s="77">
        <v>0</v>
      </c>
      <c r="X46" s="77"/>
      <c r="Y46" s="135">
        <v>46.25</v>
      </c>
      <c r="Z46" s="77">
        <v>0</v>
      </c>
      <c r="AA46" s="77"/>
      <c r="AB46" s="135">
        <v>61.5</v>
      </c>
      <c r="AC46" s="77">
        <v>0</v>
      </c>
      <c r="AD46" s="77"/>
      <c r="AE46" s="135">
        <v>51.45</v>
      </c>
      <c r="AF46" s="77">
        <v>0</v>
      </c>
      <c r="AG46" s="77"/>
      <c r="AH46" s="77"/>
      <c r="AI46" s="77"/>
      <c r="AJ46" s="77"/>
      <c r="AK46" s="135">
        <v>146.37</v>
      </c>
      <c r="AL46" s="83">
        <v>210</v>
      </c>
      <c r="AM46" s="83">
        <f>AK46-AL46</f>
        <v>-63.629999999999995</v>
      </c>
      <c r="AN46" s="84">
        <f>IF(AM46&lt;0,0*AK46,0*AL46+0.5*AM46)</f>
        <v>0</v>
      </c>
      <c r="AO46" s="85">
        <v>0</v>
      </c>
      <c r="AP46" s="85"/>
      <c r="AQ46" s="110">
        <f>Q46+(S46*0.25+T46)+(V46*0.25+W46)+(Y46*0.25+Z46)+(AB46*0.25+AC46)+(AE46*0.25+AF46)+(AH46*0.25+AI46)+AN46+AO46</f>
        <v>77.885000000000005</v>
      </c>
      <c r="AS46" s="72"/>
    </row>
    <row r="47" spans="1:46" s="107" customFormat="1" ht="15" hidden="1" x14ac:dyDescent="0.2">
      <c r="A47" s="3">
        <v>40</v>
      </c>
      <c r="C47" s="121" t="s">
        <v>142</v>
      </c>
      <c r="D47" s="121" t="s">
        <v>64</v>
      </c>
      <c r="E47" s="125">
        <v>2</v>
      </c>
      <c r="F47" s="121" t="s">
        <v>81</v>
      </c>
      <c r="G47" s="123"/>
      <c r="H47" s="66">
        <v>0.51388888888888795</v>
      </c>
      <c r="I47" s="77"/>
      <c r="J47" s="81">
        <v>0.53811342592592593</v>
      </c>
      <c r="K47" s="80"/>
      <c r="L47" s="79">
        <f>J47-H47</f>
        <v>2.4224537037037974E-2</v>
      </c>
      <c r="M47" s="81">
        <v>2.4305555555555556E-2</v>
      </c>
      <c r="N47" s="79">
        <f>ABS(L47-M47)</f>
        <v>8.1018518517581711E-5</v>
      </c>
      <c r="O47" s="80"/>
      <c r="P47" s="82">
        <f>(N47*24*60*60-60)*0.25</f>
        <v>-13.250000000020234</v>
      </c>
      <c r="Q47" s="82">
        <f>IF((P47&lt;0),0,P47)</f>
        <v>0</v>
      </c>
      <c r="R47" s="77"/>
      <c r="S47" s="135">
        <v>79.28</v>
      </c>
      <c r="T47" s="77">
        <v>0</v>
      </c>
      <c r="U47" s="77"/>
      <c r="V47" s="135">
        <v>41.41</v>
      </c>
      <c r="W47" s="77">
        <v>0</v>
      </c>
      <c r="X47" s="77"/>
      <c r="Y47" s="135">
        <v>38.409999999999997</v>
      </c>
      <c r="Z47" s="77">
        <v>0</v>
      </c>
      <c r="AA47" s="77"/>
      <c r="AB47" s="135">
        <v>55.5</v>
      </c>
      <c r="AC47" s="77">
        <v>0</v>
      </c>
      <c r="AD47" s="77"/>
      <c r="AE47" s="135">
        <v>51.28</v>
      </c>
      <c r="AF47" s="77">
        <v>0</v>
      </c>
      <c r="AG47" s="77"/>
      <c r="AH47" s="77"/>
      <c r="AI47" s="77"/>
      <c r="AJ47" s="77"/>
      <c r="AK47" s="135">
        <v>198.32</v>
      </c>
      <c r="AL47" s="83">
        <v>210</v>
      </c>
      <c r="AM47" s="83">
        <f>AK47-AL47</f>
        <v>-11.680000000000007</v>
      </c>
      <c r="AN47" s="84">
        <f>IF(AM47&lt;0,0*AK47,0*AL47+0.5*AM47)</f>
        <v>0</v>
      </c>
      <c r="AO47" s="85">
        <v>0</v>
      </c>
      <c r="AP47" s="85"/>
      <c r="AQ47" s="110">
        <f>Q47+(S47*0.25+T47)+(V47*0.25+W47)+(Y47*0.25+Z47)+(AB47*0.25+AC47)+(AE47*0.25+AF47)+(AH47*0.25+AI47)+AN47+AO47</f>
        <v>66.47</v>
      </c>
      <c r="AR47" s="64"/>
      <c r="AS47" s="11"/>
    </row>
    <row r="48" spans="1:46" s="107" customFormat="1" ht="15" x14ac:dyDescent="0.2">
      <c r="A48" s="3">
        <v>79</v>
      </c>
      <c r="B48" s="3"/>
      <c r="C48" s="121" t="s">
        <v>194</v>
      </c>
      <c r="D48" s="121" t="s">
        <v>153</v>
      </c>
      <c r="E48" s="120">
        <v>5</v>
      </c>
      <c r="F48" s="121" t="s">
        <v>84</v>
      </c>
      <c r="G48" s="9"/>
      <c r="H48" s="66">
        <v>0.64930555555555103</v>
      </c>
      <c r="I48" s="5"/>
      <c r="J48" s="81">
        <v>0.6734606481481481</v>
      </c>
      <c r="K48" s="5"/>
      <c r="L48" s="79">
        <f>J48-H48</f>
        <v>2.4155092592597072E-2</v>
      </c>
      <c r="M48" s="81">
        <v>2.4305555555555556E-2</v>
      </c>
      <c r="N48" s="79">
        <f>ABS(L48-M48)</f>
        <v>1.504629629584843E-4</v>
      </c>
      <c r="O48" s="5"/>
      <c r="P48" s="82">
        <f>(N48*24*60*60-60)*0.25</f>
        <v>-11.750000000096739</v>
      </c>
      <c r="Q48" s="82">
        <f>IF((P48&lt;0),0,P48)</f>
        <v>0</v>
      </c>
      <c r="R48" s="77"/>
      <c r="S48" s="135">
        <v>97.47</v>
      </c>
      <c r="T48" s="77">
        <v>0</v>
      </c>
      <c r="U48" s="77"/>
      <c r="V48" s="135">
        <v>53.19</v>
      </c>
      <c r="W48" s="77">
        <v>0</v>
      </c>
      <c r="X48" s="77"/>
      <c r="Y48" s="135">
        <v>48.35</v>
      </c>
      <c r="Z48" s="77">
        <v>0</v>
      </c>
      <c r="AA48" s="77"/>
      <c r="AB48" s="135">
        <v>63.28</v>
      </c>
      <c r="AC48" s="77">
        <v>0</v>
      </c>
      <c r="AD48" s="77"/>
      <c r="AE48" s="135">
        <v>56.68</v>
      </c>
      <c r="AF48" s="77">
        <v>0</v>
      </c>
      <c r="AG48" s="77"/>
      <c r="AH48" s="77"/>
      <c r="AI48" s="77"/>
      <c r="AJ48" s="77"/>
      <c r="AK48" s="135">
        <v>206.9</v>
      </c>
      <c r="AL48" s="83">
        <v>210</v>
      </c>
      <c r="AM48" s="83">
        <f>AK48-AL48</f>
        <v>-3.0999999999999943</v>
      </c>
      <c r="AN48" s="84">
        <f>IF(AM48&lt;0,0*AK48,0*AL48+0.5*AM48)</f>
        <v>0</v>
      </c>
      <c r="AO48" s="85">
        <v>0</v>
      </c>
      <c r="AP48" s="85"/>
      <c r="AQ48" s="200">
        <f>Q48+(S48*0.25+T48)+(V48*0.25+W48)+(Y48*0.25+Z48)+(AB48*0.25+AC48)+(AE48*0.25+AF48)+(AH48*0.25+AI48)+AN48+AO48</f>
        <v>79.742499999999993</v>
      </c>
      <c r="AR48" s="10"/>
      <c r="AS48" s="11">
        <v>6</v>
      </c>
      <c r="AT48" s="3"/>
    </row>
    <row r="49" spans="1:46" ht="15" hidden="1" x14ac:dyDescent="0.2">
      <c r="A49" s="3">
        <v>42</v>
      </c>
      <c r="C49" s="121" t="s">
        <v>144</v>
      </c>
      <c r="D49" s="121" t="s">
        <v>90</v>
      </c>
      <c r="E49" s="125">
        <v>4</v>
      </c>
      <c r="F49" s="121" t="s">
        <v>83</v>
      </c>
      <c r="G49" s="75"/>
      <c r="H49" s="66">
        <v>0.52083333333333304</v>
      </c>
      <c r="I49" s="77"/>
      <c r="J49" s="81">
        <v>0.54501157407407408</v>
      </c>
      <c r="K49" s="80"/>
      <c r="L49" s="79">
        <f>J49-H49</f>
        <v>2.4178240740741042E-2</v>
      </c>
      <c r="M49" s="81">
        <v>2.4305555555555556E-2</v>
      </c>
      <c r="N49" s="79">
        <f>ABS(L49-M49)</f>
        <v>1.2731481481451437E-4</v>
      </c>
      <c r="O49" s="80"/>
      <c r="P49" s="82">
        <f>(N49*24*60*60-60)*0.25</f>
        <v>-12.250000000006489</v>
      </c>
      <c r="Q49" s="82">
        <f>IF((P49&lt;0),0,P49)</f>
        <v>0</v>
      </c>
      <c r="R49" s="77"/>
      <c r="S49" s="135">
        <v>71.5</v>
      </c>
      <c r="T49" s="77">
        <v>0</v>
      </c>
      <c r="U49" s="77"/>
      <c r="V49" s="135">
        <v>38.409999999999997</v>
      </c>
      <c r="W49" s="77">
        <v>0</v>
      </c>
      <c r="X49" s="77"/>
      <c r="Y49" s="135">
        <v>36.25</v>
      </c>
      <c r="Z49" s="77">
        <v>0</v>
      </c>
      <c r="AA49" s="77"/>
      <c r="AB49" s="135">
        <v>49.44</v>
      </c>
      <c r="AC49" s="77">
        <v>0</v>
      </c>
      <c r="AD49" s="77"/>
      <c r="AE49" s="135">
        <v>43.49</v>
      </c>
      <c r="AF49" s="77">
        <v>0</v>
      </c>
      <c r="AG49" s="77"/>
      <c r="AH49" s="77"/>
      <c r="AI49" s="77"/>
      <c r="AJ49" s="77"/>
      <c r="AK49" s="135">
        <v>168.57</v>
      </c>
      <c r="AL49" s="83">
        <v>210</v>
      </c>
      <c r="AM49" s="83">
        <f>AK49-AL49</f>
        <v>-41.430000000000007</v>
      </c>
      <c r="AN49" s="84">
        <f>IF(AM49&lt;0,0*AK49,0*AL49+0.5*AM49)</f>
        <v>0</v>
      </c>
      <c r="AO49" s="85">
        <v>3</v>
      </c>
      <c r="AP49" s="85"/>
      <c r="AQ49" s="110">
        <f>Q49+(S49*0.25+T49)+(V49*0.25+W49)+(Y49*0.25+Z49)+(AB49*0.25+AC49)+(AE49*0.25+AF49)+(AH49*0.25+AI49)+AN49+AO49</f>
        <v>62.772500000000001</v>
      </c>
      <c r="AR49" s="64"/>
      <c r="AS49" s="73"/>
    </row>
    <row r="50" spans="1:46" ht="15" hidden="1" x14ac:dyDescent="0.2">
      <c r="A50" s="3">
        <v>43</v>
      </c>
      <c r="C50" s="121" t="s">
        <v>145</v>
      </c>
      <c r="D50" s="121" t="s">
        <v>146</v>
      </c>
      <c r="E50" s="120">
        <v>3</v>
      </c>
      <c r="F50" s="121" t="s">
        <v>111</v>
      </c>
      <c r="G50" s="9"/>
      <c r="H50" s="66">
        <v>0.52430555555555503</v>
      </c>
      <c r="I50" s="77"/>
      <c r="J50" s="81">
        <v>0.5493055555555556</v>
      </c>
      <c r="K50" s="80"/>
      <c r="L50" s="79">
        <f>J50-H50</f>
        <v>2.5000000000000577E-2</v>
      </c>
      <c r="M50" s="81">
        <v>2.4305555555555556E-2</v>
      </c>
      <c r="N50" s="79">
        <f>ABS(L50-M50)</f>
        <v>6.9444444444502137E-4</v>
      </c>
      <c r="O50" s="80"/>
      <c r="P50" s="82">
        <f>(N50*24*60*60-60)*0.25</f>
        <v>1.2462919585232157E-11</v>
      </c>
      <c r="Q50" s="82">
        <f>IF((P50&lt;0),0,P50)</f>
        <v>1.2462919585232157E-11</v>
      </c>
      <c r="R50" s="77"/>
      <c r="S50" s="135">
        <v>89.09</v>
      </c>
      <c r="T50" s="77">
        <v>4</v>
      </c>
      <c r="U50" s="77"/>
      <c r="V50" s="135">
        <v>106.65</v>
      </c>
      <c r="W50" s="77">
        <v>0</v>
      </c>
      <c r="X50" s="77"/>
      <c r="Y50" s="135">
        <v>55.28</v>
      </c>
      <c r="Z50" s="77">
        <v>0</v>
      </c>
      <c r="AA50" s="77"/>
      <c r="AB50" s="135">
        <v>91.31</v>
      </c>
      <c r="AC50" s="77">
        <v>2</v>
      </c>
      <c r="AD50" s="77"/>
      <c r="AE50" s="135">
        <v>69.510000000000005</v>
      </c>
      <c r="AF50" s="77">
        <v>0</v>
      </c>
      <c r="AG50" s="77"/>
      <c r="AH50" s="77"/>
      <c r="AI50" s="77"/>
      <c r="AJ50" s="77"/>
      <c r="AK50" s="135">
        <v>182.59</v>
      </c>
      <c r="AL50" s="83">
        <v>210</v>
      </c>
      <c r="AM50" s="83">
        <f>AK50-AL50</f>
        <v>-27.409999999999997</v>
      </c>
      <c r="AN50" s="84">
        <f>IF(AM50&lt;0,0*AK50,0*AL50+0.5*AM50)</f>
        <v>0</v>
      </c>
      <c r="AO50" s="85">
        <v>3</v>
      </c>
      <c r="AP50" s="85"/>
      <c r="AQ50" s="110">
        <f>Q50+(S50*0.25+T50)+(V50*0.25+W50)+(Y50*0.25+Z50)+(AB50*0.25+AC50)+(AE50*0.25+AF50)+(AH50*0.25+AI50)+AN50+AO50</f>
        <v>111.96000000001247</v>
      </c>
      <c r="AS50" s="106"/>
    </row>
    <row r="51" spans="1:46" ht="15" hidden="1" x14ac:dyDescent="0.2">
      <c r="A51" s="3">
        <v>44</v>
      </c>
      <c r="C51" s="121" t="s">
        <v>97</v>
      </c>
      <c r="D51" s="121" t="s">
        <v>98</v>
      </c>
      <c r="E51" s="120">
        <v>4</v>
      </c>
      <c r="F51" s="121" t="s">
        <v>83</v>
      </c>
      <c r="G51" s="75"/>
      <c r="H51" s="66">
        <v>0.52777777777777701</v>
      </c>
      <c r="I51" s="77"/>
      <c r="J51" s="81">
        <v>0.55202546296296295</v>
      </c>
      <c r="K51" s="80"/>
      <c r="L51" s="79">
        <f>J51-H51</f>
        <v>2.4247685185185941E-2</v>
      </c>
      <c r="M51" s="81">
        <v>2.4305555555555556E-2</v>
      </c>
      <c r="N51" s="79">
        <f>ABS(L51-M51)</f>
        <v>5.7870370369614982E-5</v>
      </c>
      <c r="O51" s="80"/>
      <c r="P51" s="82">
        <f>(N51*24*60*60-60)*0.25</f>
        <v>-13.750000000016316</v>
      </c>
      <c r="Q51" s="82">
        <f>IF((P51&lt;0),0,P51)</f>
        <v>0</v>
      </c>
      <c r="R51" s="77"/>
      <c r="S51" s="135">
        <v>78.72</v>
      </c>
      <c r="T51" s="77">
        <v>0</v>
      </c>
      <c r="U51" s="77"/>
      <c r="V51" s="135">
        <v>44.12</v>
      </c>
      <c r="W51" s="77">
        <v>0</v>
      </c>
      <c r="X51" s="77"/>
      <c r="Y51" s="135">
        <v>37.53</v>
      </c>
      <c r="Z51" s="77">
        <v>0</v>
      </c>
      <c r="AA51" s="77"/>
      <c r="AB51" s="135">
        <v>51.57</v>
      </c>
      <c r="AC51" s="77">
        <v>0</v>
      </c>
      <c r="AD51" s="77"/>
      <c r="AE51" s="135">
        <v>48.16</v>
      </c>
      <c r="AF51" s="77">
        <v>0</v>
      </c>
      <c r="AG51" s="77"/>
      <c r="AH51" s="77"/>
      <c r="AI51" s="77"/>
      <c r="AJ51" s="77"/>
      <c r="AK51" s="135">
        <v>178</v>
      </c>
      <c r="AL51" s="83">
        <v>210</v>
      </c>
      <c r="AM51" s="83">
        <f>AK51-AL51</f>
        <v>-32</v>
      </c>
      <c r="AN51" s="84">
        <f>IF(AM51&lt;0,0*AK51,0*AL51+0.5*AM51)</f>
        <v>0</v>
      </c>
      <c r="AO51" s="85">
        <v>0</v>
      </c>
      <c r="AP51" s="85"/>
      <c r="AQ51" s="110">
        <f>Q51+(S51*0.25+T51)+(V51*0.25+W51)+(Y51*0.25+Z51)+(AB51*0.25+AC51)+(AE51*0.25+AF51)+(AH51*0.25+AI51)+AN51+AO51</f>
        <v>65.025000000000006</v>
      </c>
      <c r="AS51" s="63"/>
    </row>
    <row r="52" spans="1:46" ht="15" hidden="1" x14ac:dyDescent="0.2">
      <c r="A52" s="3">
        <v>45</v>
      </c>
      <c r="C52" s="121" t="s">
        <v>147</v>
      </c>
      <c r="D52" s="121" t="s">
        <v>148</v>
      </c>
      <c r="E52" s="125">
        <v>1</v>
      </c>
      <c r="F52" s="121" t="s">
        <v>82</v>
      </c>
      <c r="G52" s="9"/>
      <c r="H52" s="66">
        <v>0.531249999999999</v>
      </c>
      <c r="I52" s="77"/>
      <c r="J52" s="81">
        <v>0.55527777777777776</v>
      </c>
      <c r="K52" s="80"/>
      <c r="L52" s="79">
        <f>J52-H52</f>
        <v>2.4027777777778758E-2</v>
      </c>
      <c r="M52" s="81">
        <v>2.4305555555555556E-2</v>
      </c>
      <c r="N52" s="79">
        <f>ABS(L52-M52)</f>
        <v>2.7777777777679771E-4</v>
      </c>
      <c r="O52" s="80"/>
      <c r="P52" s="82">
        <f>(N52*24*60*60-60)*0.25</f>
        <v>-9.0000000000211706</v>
      </c>
      <c r="Q52" s="82">
        <f>IF((P52&lt;0),0,P52)</f>
        <v>0</v>
      </c>
      <c r="R52" s="77"/>
      <c r="S52" s="135">
        <v>79.63</v>
      </c>
      <c r="T52" s="77">
        <v>0</v>
      </c>
      <c r="U52" s="77"/>
      <c r="V52" s="135">
        <v>44.15</v>
      </c>
      <c r="W52" s="77">
        <v>0</v>
      </c>
      <c r="X52" s="77"/>
      <c r="Y52" s="135">
        <v>38.07</v>
      </c>
      <c r="Z52" s="77">
        <v>0</v>
      </c>
      <c r="AA52" s="77"/>
      <c r="AB52" s="135">
        <v>51.65</v>
      </c>
      <c r="AC52" s="77">
        <v>0</v>
      </c>
      <c r="AD52" s="77"/>
      <c r="AE52" s="135">
        <v>46.33</v>
      </c>
      <c r="AF52" s="77">
        <v>0</v>
      </c>
      <c r="AG52" s="77"/>
      <c r="AH52" s="77"/>
      <c r="AI52" s="77"/>
      <c r="AJ52" s="77"/>
      <c r="AK52" s="135">
        <v>191.48</v>
      </c>
      <c r="AL52" s="83">
        <v>210</v>
      </c>
      <c r="AM52" s="83">
        <f>AK52-AL52</f>
        <v>-18.52000000000001</v>
      </c>
      <c r="AN52" s="84">
        <f>IF(AM52&lt;0,0*AK52,0*AL52+0.5*AM52)</f>
        <v>0</v>
      </c>
      <c r="AO52" s="85">
        <v>0</v>
      </c>
      <c r="AP52" s="85"/>
      <c r="AQ52" s="110">
        <f>Q52+(S52*0.25+T52)+(V52*0.25+W52)+(Y52*0.25+Z52)+(AB52*0.25+AC52)+(AE52*0.25+AF52)+(AH52*0.25+AI52)+AN52+AO52</f>
        <v>64.957499999999996</v>
      </c>
      <c r="AS52" s="73"/>
    </row>
    <row r="53" spans="1:46" ht="15" hidden="1" x14ac:dyDescent="0.2">
      <c r="A53" s="3">
        <v>46</v>
      </c>
      <c r="C53" s="121" t="s">
        <v>149</v>
      </c>
      <c r="D53" s="121" t="s">
        <v>150</v>
      </c>
      <c r="E53" s="120">
        <v>2</v>
      </c>
      <c r="F53" s="121" t="s">
        <v>81</v>
      </c>
      <c r="G53" s="75"/>
      <c r="H53" s="66">
        <v>0.54652777777777783</v>
      </c>
      <c r="I53" s="77"/>
      <c r="J53" s="81">
        <v>0.57072916666666662</v>
      </c>
      <c r="K53" s="80"/>
      <c r="L53" s="79">
        <f>J53-H53</f>
        <v>2.4201388888888786E-2</v>
      </c>
      <c r="M53" s="81">
        <v>2.4305555555555556E-2</v>
      </c>
      <c r="N53" s="79">
        <f>ABS(L53-M53)</f>
        <v>1.0416666666676969E-4</v>
      </c>
      <c r="O53" s="80"/>
      <c r="P53" s="82">
        <f>(N53*24*60*60-60)*0.25</f>
        <v>-12.749999999997774</v>
      </c>
      <c r="Q53" s="82">
        <f>IF((P53&lt;0),0,P53)</f>
        <v>0</v>
      </c>
      <c r="R53" s="77"/>
      <c r="S53" s="135">
        <v>85.5</v>
      </c>
      <c r="T53" s="77">
        <v>0</v>
      </c>
      <c r="U53" s="77"/>
      <c r="V53" s="135">
        <v>51.44</v>
      </c>
      <c r="W53" s="77">
        <v>0</v>
      </c>
      <c r="X53" s="77"/>
      <c r="Y53" s="135">
        <v>50.68</v>
      </c>
      <c r="Z53" s="77">
        <v>0</v>
      </c>
      <c r="AA53" s="77"/>
      <c r="AB53" s="135">
        <v>61.94</v>
      </c>
      <c r="AC53" s="77">
        <v>0</v>
      </c>
      <c r="AD53" s="77"/>
      <c r="AE53" s="135">
        <v>53.36</v>
      </c>
      <c r="AF53" s="77">
        <v>0</v>
      </c>
      <c r="AG53" s="77"/>
      <c r="AH53" s="77"/>
      <c r="AI53" s="77"/>
      <c r="AJ53" s="77"/>
      <c r="AK53" s="135">
        <v>172.4</v>
      </c>
      <c r="AL53" s="83">
        <v>210</v>
      </c>
      <c r="AM53" s="83">
        <f>AK53-AL53</f>
        <v>-37.599999999999994</v>
      </c>
      <c r="AN53" s="84">
        <f>IF(AM53&lt;0,0*AK53,0*AL53+0.5*AM53)</f>
        <v>0</v>
      </c>
      <c r="AO53" s="85">
        <v>0</v>
      </c>
      <c r="AP53" s="85"/>
      <c r="AQ53" s="110">
        <f>Q53+(S53*0.25+T53)+(V53*0.25+W53)+(Y53*0.25+Z53)+(AB53*0.25+AC53)+(AE53*0.25+AF53)+(AH53*0.25+AI53)+AN53+AO53</f>
        <v>75.73</v>
      </c>
      <c r="AS53" s="106"/>
    </row>
    <row r="54" spans="1:46" ht="15" x14ac:dyDescent="0.2">
      <c r="A54" s="3">
        <v>26</v>
      </c>
      <c r="C54" s="121" t="s">
        <v>119</v>
      </c>
      <c r="D54" s="121" t="s">
        <v>120</v>
      </c>
      <c r="E54" s="120">
        <v>5</v>
      </c>
      <c r="F54" s="121" t="s">
        <v>84</v>
      </c>
      <c r="G54" s="9"/>
      <c r="H54" s="66">
        <v>0.46527777777777801</v>
      </c>
      <c r="I54" s="77"/>
      <c r="J54" s="81">
        <v>0.48945601851851855</v>
      </c>
      <c r="K54" s="80"/>
      <c r="L54" s="79">
        <f>J54-H54</f>
        <v>2.4178240740740542E-2</v>
      </c>
      <c r="M54" s="81">
        <v>2.4305555555555556E-2</v>
      </c>
      <c r="N54" s="79">
        <f>ABS(L54-M54)</f>
        <v>1.2731481481501397E-4</v>
      </c>
      <c r="O54" s="80"/>
      <c r="P54" s="82">
        <f>(N54*24*60*60-60)*0.25</f>
        <v>-12.249999999995698</v>
      </c>
      <c r="Q54" s="82">
        <f>IF((P54&lt;0),0,P54)</f>
        <v>0</v>
      </c>
      <c r="R54" s="77"/>
      <c r="S54" s="135">
        <v>86.88</v>
      </c>
      <c r="T54" s="77">
        <v>0</v>
      </c>
      <c r="U54" s="77"/>
      <c r="V54" s="135">
        <v>48.62</v>
      </c>
      <c r="W54" s="77">
        <v>0</v>
      </c>
      <c r="X54" s="77"/>
      <c r="Y54" s="135">
        <v>49.22</v>
      </c>
      <c r="Z54" s="77">
        <v>0</v>
      </c>
      <c r="AA54" s="77"/>
      <c r="AB54" s="135">
        <v>67.09</v>
      </c>
      <c r="AC54" s="77">
        <v>0</v>
      </c>
      <c r="AD54" s="77"/>
      <c r="AE54" s="135">
        <v>61.07</v>
      </c>
      <c r="AF54" s="77">
        <v>0</v>
      </c>
      <c r="AG54" s="77"/>
      <c r="AH54" s="77"/>
      <c r="AI54" s="77"/>
      <c r="AJ54" s="77"/>
      <c r="AK54" s="135">
        <v>164.6</v>
      </c>
      <c r="AL54" s="83">
        <v>210</v>
      </c>
      <c r="AM54" s="83">
        <f>AK54-AL54</f>
        <v>-45.400000000000006</v>
      </c>
      <c r="AN54" s="84">
        <f>IF(AM54&lt;0,0*AK54,0*AL54+0.5*AM54)</f>
        <v>0</v>
      </c>
      <c r="AO54" s="85">
        <v>9</v>
      </c>
      <c r="AP54" s="85"/>
      <c r="AQ54" s="200">
        <f>Q54+(S54*0.25+T54)+(V54*0.25+W54)+(Y54*0.25+Z54)+(AB54*0.25+AC54)+(AE54*0.25+AF54)+(AH54*0.25+AI54)+AN54+AO54</f>
        <v>87.22</v>
      </c>
      <c r="AS54" s="63">
        <v>7</v>
      </c>
    </row>
    <row r="55" spans="1:46" ht="15" hidden="1" x14ac:dyDescent="0.2">
      <c r="A55" s="3">
        <v>48</v>
      </c>
      <c r="C55" s="121" t="s">
        <v>152</v>
      </c>
      <c r="D55" s="121" t="s">
        <v>153</v>
      </c>
      <c r="E55" s="120">
        <v>6</v>
      </c>
      <c r="F55" s="121" t="s">
        <v>154</v>
      </c>
      <c r="G55" s="9"/>
      <c r="H55" s="66">
        <v>0.54166666666666596</v>
      </c>
      <c r="I55" s="77"/>
      <c r="J55" s="81">
        <v>0.56584490740740734</v>
      </c>
      <c r="K55" s="80"/>
      <c r="L55" s="79">
        <f>J55-H55</f>
        <v>2.4178240740741375E-2</v>
      </c>
      <c r="M55" s="81">
        <v>2.4305555555555556E-2</v>
      </c>
      <c r="N55" s="79">
        <f>ABS(L55-M55)</f>
        <v>1.273148148141813E-4</v>
      </c>
      <c r="O55" s="80"/>
      <c r="P55" s="82">
        <f>(N55*24*60*60-60)*0.25</f>
        <v>-12.250000000013683</v>
      </c>
      <c r="Q55" s="82">
        <f>IF((P55&lt;0),0,P55)</f>
        <v>0</v>
      </c>
      <c r="R55" s="77"/>
      <c r="S55" s="135">
        <v>91.28</v>
      </c>
      <c r="T55" s="77">
        <v>4</v>
      </c>
      <c r="U55" s="77"/>
      <c r="V55" s="135">
        <v>54.91</v>
      </c>
      <c r="W55" s="77">
        <v>0</v>
      </c>
      <c r="X55" s="77"/>
      <c r="Y55" s="135">
        <v>67.650000000000006</v>
      </c>
      <c r="Z55" s="77">
        <v>0</v>
      </c>
      <c r="AA55" s="77"/>
      <c r="AB55" s="135">
        <v>68.06</v>
      </c>
      <c r="AC55" s="77">
        <v>0</v>
      </c>
      <c r="AD55" s="77"/>
      <c r="AE55" s="135">
        <v>48.5</v>
      </c>
      <c r="AF55" s="77">
        <v>0</v>
      </c>
      <c r="AG55" s="77"/>
      <c r="AH55" s="77"/>
      <c r="AI55" s="77"/>
      <c r="AJ55" s="77"/>
      <c r="AK55" s="135">
        <v>206.96</v>
      </c>
      <c r="AL55" s="83">
        <v>210</v>
      </c>
      <c r="AM55" s="83">
        <f>AK55-AL55</f>
        <v>-3.039999999999992</v>
      </c>
      <c r="AN55" s="84">
        <f>IF(AM55&lt;0,0*AK55,0*AL55+0.5*AM55)</f>
        <v>0</v>
      </c>
      <c r="AO55" s="85">
        <v>0</v>
      </c>
      <c r="AP55" s="85"/>
      <c r="AQ55" s="110">
        <f>Q55+(S55*0.25+T55)+(V55*0.25+W55)+(Y55*0.25+Z55)+(AB55*0.25+AC55)+(AE55*0.25+AF55)+(AH55*0.25+AI55)+AN55+AO55</f>
        <v>86.6</v>
      </c>
      <c r="AS55" s="73"/>
    </row>
    <row r="56" spans="1:46" ht="15" hidden="1" x14ac:dyDescent="0.2">
      <c r="A56" s="3">
        <v>49</v>
      </c>
      <c r="C56" s="121" t="s">
        <v>155</v>
      </c>
      <c r="D56" s="121" t="s">
        <v>46</v>
      </c>
      <c r="E56" s="120">
        <v>4</v>
      </c>
      <c r="F56" s="121" t="s">
        <v>83</v>
      </c>
      <c r="G56" s="9"/>
      <c r="H56" s="66">
        <v>0.54513888888888795</v>
      </c>
      <c r="I56" s="77"/>
      <c r="J56" s="81">
        <v>0.56915509259259256</v>
      </c>
      <c r="K56" s="80"/>
      <c r="L56" s="79">
        <f>J56-H56</f>
        <v>2.4016203703704608E-2</v>
      </c>
      <c r="M56" s="81">
        <v>2.4305555555555556E-2</v>
      </c>
      <c r="N56" s="79">
        <f>ABS(L56-M56)</f>
        <v>2.8935185185094761E-4</v>
      </c>
      <c r="O56" s="80"/>
      <c r="P56" s="82">
        <f>(N56*24*60*60-60)*0.25</f>
        <v>-8.7500000000195328</v>
      </c>
      <c r="Q56" s="82">
        <f>IF((P56&lt;0),0,P56)</f>
        <v>0</v>
      </c>
      <c r="R56" s="77"/>
      <c r="S56" s="135">
        <v>74.319999999999993</v>
      </c>
      <c r="T56" s="77">
        <v>0</v>
      </c>
      <c r="U56" s="77"/>
      <c r="V56" s="135">
        <v>39.18</v>
      </c>
      <c r="W56" s="77">
        <v>0</v>
      </c>
      <c r="X56" s="77"/>
      <c r="Y56" s="135">
        <v>39.06</v>
      </c>
      <c r="Z56" s="77">
        <v>0</v>
      </c>
      <c r="AA56" s="77"/>
      <c r="AB56" s="135">
        <v>50</v>
      </c>
      <c r="AC56" s="77">
        <v>0</v>
      </c>
      <c r="AD56" s="77"/>
      <c r="AE56" s="135">
        <v>46.51</v>
      </c>
      <c r="AF56" s="77">
        <v>0</v>
      </c>
      <c r="AG56" s="77"/>
      <c r="AH56" s="77"/>
      <c r="AI56" s="77"/>
      <c r="AJ56" s="77"/>
      <c r="AK56" s="135">
        <v>161.38999999999999</v>
      </c>
      <c r="AL56" s="83">
        <v>210</v>
      </c>
      <c r="AM56" s="83">
        <f>AK56-AL56</f>
        <v>-48.610000000000014</v>
      </c>
      <c r="AN56" s="84">
        <f>IF(AM56&lt;0,0*AK56,0*AL56+0.5*AM56)</f>
        <v>0</v>
      </c>
      <c r="AO56" s="85">
        <v>0</v>
      </c>
      <c r="AP56" s="85"/>
      <c r="AQ56" s="110">
        <f>Q56+(S56*0.25+T56)+(V56*0.25+W56)+(Y56*0.25+Z56)+(AB56*0.25+AC56)+(AE56*0.25+AF56)+(AH56*0.25+AI56)+AN56+AO56</f>
        <v>62.267499999999998</v>
      </c>
      <c r="AS56" s="63"/>
    </row>
    <row r="57" spans="1:46" ht="15" hidden="1" x14ac:dyDescent="0.2">
      <c r="A57" s="3">
        <v>50</v>
      </c>
      <c r="C57" s="122" t="s">
        <v>156</v>
      </c>
      <c r="D57" s="122" t="s">
        <v>157</v>
      </c>
      <c r="E57" s="120">
        <v>2</v>
      </c>
      <c r="F57" s="121" t="s">
        <v>81</v>
      </c>
      <c r="G57" s="9"/>
      <c r="H57" s="66">
        <v>0.54861111111111005</v>
      </c>
      <c r="I57" s="77"/>
      <c r="J57" s="81">
        <v>0.57251157407407405</v>
      </c>
      <c r="K57" s="80"/>
      <c r="L57" s="79">
        <f>J57-H57</f>
        <v>2.3900462962963998E-2</v>
      </c>
      <c r="M57" s="81">
        <v>2.4305555555555556E-2</v>
      </c>
      <c r="N57" s="79">
        <f>ABS(L57-M57)</f>
        <v>4.0509259259155841E-4</v>
      </c>
      <c r="O57" s="80"/>
      <c r="P57" s="82">
        <f>(N57*24*60*60-60)*0.25</f>
        <v>-6.2500000000223377</v>
      </c>
      <c r="Q57" s="82">
        <f>IF((P57&lt;0),0,P57)</f>
        <v>0</v>
      </c>
      <c r="R57" s="77"/>
      <c r="S57" s="135">
        <v>85.31</v>
      </c>
      <c r="T57" s="77">
        <v>0</v>
      </c>
      <c r="U57" s="77"/>
      <c r="V57" s="135">
        <v>48.91</v>
      </c>
      <c r="W57" s="77">
        <v>0</v>
      </c>
      <c r="X57" s="77"/>
      <c r="Y57" s="135">
        <v>43.46</v>
      </c>
      <c r="Z57" s="77">
        <v>0</v>
      </c>
      <c r="AA57" s="77"/>
      <c r="AB57" s="135">
        <v>60.72</v>
      </c>
      <c r="AC57" s="77">
        <v>0</v>
      </c>
      <c r="AD57" s="77"/>
      <c r="AE57" s="135">
        <v>55.35</v>
      </c>
      <c r="AF57" s="77">
        <v>0</v>
      </c>
      <c r="AG57" s="77"/>
      <c r="AH57" s="77"/>
      <c r="AI57" s="77"/>
      <c r="AJ57" s="77"/>
      <c r="AK57" s="135">
        <v>158.15</v>
      </c>
      <c r="AL57" s="83">
        <v>210</v>
      </c>
      <c r="AM57" s="83">
        <f>AK57-AL57</f>
        <v>-51.849999999999994</v>
      </c>
      <c r="AN57" s="84">
        <f>IF(AM57&lt;0,0*AK57,0*AL57+0.5*AM57)</f>
        <v>0</v>
      </c>
      <c r="AO57" s="85">
        <v>6</v>
      </c>
      <c r="AP57" s="85"/>
      <c r="AQ57" s="110">
        <f>Q57+(S57*0.25+T57)+(V57*0.25+W57)+(Y57*0.25+Z57)+(AB57*0.25+AC57)+(AE57*0.25+AF57)+(AH57*0.25+AI57)+AN57+AO57</f>
        <v>79.4375</v>
      </c>
    </row>
    <row r="58" spans="1:46" s="107" customFormat="1" ht="15" x14ac:dyDescent="0.2">
      <c r="A58" s="3">
        <v>47</v>
      </c>
      <c r="B58" s="3"/>
      <c r="C58" s="121" t="s">
        <v>151</v>
      </c>
      <c r="D58" s="121" t="s">
        <v>92</v>
      </c>
      <c r="E58" s="120">
        <v>5</v>
      </c>
      <c r="F58" s="121" t="s">
        <v>84</v>
      </c>
      <c r="G58" s="9"/>
      <c r="H58" s="66">
        <v>0.53819444444444398</v>
      </c>
      <c r="I58" s="77"/>
      <c r="J58" s="81">
        <v>0.56199074074074074</v>
      </c>
      <c r="K58" s="80"/>
      <c r="L58" s="79">
        <f>J58-H58</f>
        <v>2.3796296296296759E-2</v>
      </c>
      <c r="M58" s="81">
        <v>2.4305555555555556E-2</v>
      </c>
      <c r="N58" s="79">
        <f>ABS(L58-M58)</f>
        <v>5.0925925925879648E-4</v>
      </c>
      <c r="O58" s="80"/>
      <c r="P58" s="82">
        <f>(N58*24*60*60-60)*0.25</f>
        <v>-4.0000000000099956</v>
      </c>
      <c r="Q58" s="82">
        <f>IF((P58&lt;0),0,P58)</f>
        <v>0</v>
      </c>
      <c r="R58" s="77"/>
      <c r="S58" s="135">
        <v>97.88</v>
      </c>
      <c r="T58" s="77">
        <v>0</v>
      </c>
      <c r="U58" s="77"/>
      <c r="V58" s="135">
        <v>62.25</v>
      </c>
      <c r="W58" s="77">
        <v>0</v>
      </c>
      <c r="X58" s="77"/>
      <c r="Y58" s="135">
        <v>51.06</v>
      </c>
      <c r="Z58" s="77">
        <v>0</v>
      </c>
      <c r="AA58" s="77"/>
      <c r="AB58" s="135">
        <v>67.62</v>
      </c>
      <c r="AC58" s="77">
        <v>0</v>
      </c>
      <c r="AD58" s="77"/>
      <c r="AE58" s="135">
        <v>56.61</v>
      </c>
      <c r="AF58" s="77">
        <v>0</v>
      </c>
      <c r="AG58" s="77"/>
      <c r="AH58" s="77"/>
      <c r="AI58" s="77"/>
      <c r="AJ58" s="77"/>
      <c r="AK58" s="135">
        <v>172.32</v>
      </c>
      <c r="AL58" s="83">
        <v>210</v>
      </c>
      <c r="AM58" s="83">
        <f>AK58-AL58</f>
        <v>-37.680000000000007</v>
      </c>
      <c r="AN58" s="84">
        <f>IF(AM58&lt;0,0*AK58,0*AL58+0.5*AM58)</f>
        <v>0</v>
      </c>
      <c r="AO58" s="85">
        <v>6</v>
      </c>
      <c r="AP58" s="85"/>
      <c r="AQ58" s="200">
        <f>Q58+(S58*0.25+T58)+(V58*0.25+W58)+(Y58*0.25+Z58)+(AB58*0.25+AC58)+(AE58*0.25+AF58)+(AH58*0.25+AI58)+AN58+AO58</f>
        <v>89.855000000000004</v>
      </c>
      <c r="AR58" s="10"/>
      <c r="AS58" s="63">
        <v>8</v>
      </c>
      <c r="AT58" s="3"/>
    </row>
    <row r="59" spans="1:46" s="107" customFormat="1" ht="15" hidden="1" x14ac:dyDescent="0.2">
      <c r="A59" s="3">
        <v>52</v>
      </c>
      <c r="C59" s="121" t="s">
        <v>159</v>
      </c>
      <c r="D59" s="121" t="s">
        <v>160</v>
      </c>
      <c r="E59" s="120">
        <v>2</v>
      </c>
      <c r="F59" s="121" t="s">
        <v>81</v>
      </c>
      <c r="G59" s="123"/>
      <c r="H59" s="66">
        <v>0.55555555555555503</v>
      </c>
      <c r="I59" s="77"/>
      <c r="J59" s="81">
        <v>0.58020833333333333</v>
      </c>
      <c r="K59" s="80"/>
      <c r="L59" s="79">
        <f>J59-H59</f>
        <v>2.4652777777778301E-2</v>
      </c>
      <c r="M59" s="81">
        <v>2.4305555555555556E-2</v>
      </c>
      <c r="N59" s="79">
        <f>ABS(L59-M59)</f>
        <v>3.4722222222274488E-4</v>
      </c>
      <c r="O59" s="80"/>
      <c r="P59" s="82">
        <f>(N59*24*60*60-60)*0.25</f>
        <v>-7.4999999999887104</v>
      </c>
      <c r="Q59" s="82">
        <f>IF((P59&lt;0),0,P59)</f>
        <v>0</v>
      </c>
      <c r="R59" s="77"/>
      <c r="S59" s="135">
        <v>80.37</v>
      </c>
      <c r="T59" s="77">
        <v>0</v>
      </c>
      <c r="U59" s="77"/>
      <c r="V59" s="135">
        <v>47.47</v>
      </c>
      <c r="W59" s="77">
        <v>0</v>
      </c>
      <c r="X59" s="77"/>
      <c r="Y59" s="135">
        <v>44.1</v>
      </c>
      <c r="Z59" s="77">
        <v>2</v>
      </c>
      <c r="AA59" s="77"/>
      <c r="AB59" s="135">
        <v>57.53</v>
      </c>
      <c r="AC59" s="77">
        <v>0</v>
      </c>
      <c r="AD59" s="77"/>
      <c r="AE59" s="135">
        <v>50.44</v>
      </c>
      <c r="AF59" s="77">
        <v>0</v>
      </c>
      <c r="AG59" s="77"/>
      <c r="AH59" s="77"/>
      <c r="AI59" s="77"/>
      <c r="AJ59" s="77"/>
      <c r="AK59" s="135">
        <v>173.13</v>
      </c>
      <c r="AL59" s="83">
        <v>210</v>
      </c>
      <c r="AM59" s="83">
        <f>AK59-AL59</f>
        <v>-36.870000000000005</v>
      </c>
      <c r="AN59" s="84">
        <f>IF(AM59&lt;0,0*AK59,0*AL59+0.5*AM59)</f>
        <v>0</v>
      </c>
      <c r="AO59" s="85">
        <v>6</v>
      </c>
      <c r="AP59" s="85"/>
      <c r="AQ59" s="110">
        <f>Q59+(S59*0.25+T59)+(V59*0.25+W59)+(Y59*0.25+Z59)+(AB59*0.25+AC59)+(AE59*0.25+AF59)+(AH59*0.25+AI59)+AN59+AO59</f>
        <v>77.977499999999992</v>
      </c>
      <c r="AR59" s="10"/>
      <c r="AS59" s="11"/>
    </row>
    <row r="60" spans="1:46" s="107" customFormat="1" ht="15" hidden="1" x14ac:dyDescent="0.2">
      <c r="A60" s="3">
        <v>53</v>
      </c>
      <c r="C60" s="121" t="s">
        <v>161</v>
      </c>
      <c r="D60" s="121" t="s">
        <v>103</v>
      </c>
      <c r="E60" s="120">
        <v>4</v>
      </c>
      <c r="F60" s="121" t="s">
        <v>83</v>
      </c>
      <c r="G60" s="109"/>
      <c r="H60" s="66">
        <v>0.55902777777777701</v>
      </c>
      <c r="I60" s="77"/>
      <c r="J60" s="81">
        <v>0.58310185185185182</v>
      </c>
      <c r="K60" s="80"/>
      <c r="L60" s="79">
        <f>J60-H60</f>
        <v>2.4074074074074803E-2</v>
      </c>
      <c r="M60" s="81">
        <v>2.4305555555555556E-2</v>
      </c>
      <c r="N60" s="79">
        <f>ABS(L60-M60)</f>
        <v>2.3148148148075323E-4</v>
      </c>
      <c r="O60" s="80"/>
      <c r="P60" s="82">
        <f>(N60*24*60*60-60)*0.25</f>
        <v>-10.000000000015731</v>
      </c>
      <c r="Q60" s="82">
        <f>IF((P60&lt;0),0,P60)</f>
        <v>0</v>
      </c>
      <c r="R60" s="77"/>
      <c r="S60" s="135">
        <v>70.66</v>
      </c>
      <c r="T60" s="77">
        <v>0</v>
      </c>
      <c r="U60" s="77"/>
      <c r="V60" s="135">
        <v>38.409999999999997</v>
      </c>
      <c r="W60" s="77">
        <v>0</v>
      </c>
      <c r="X60" s="77"/>
      <c r="Y60" s="135">
        <v>38.72</v>
      </c>
      <c r="Z60" s="77">
        <v>0</v>
      </c>
      <c r="AA60" s="77"/>
      <c r="AB60" s="135">
        <v>48.28</v>
      </c>
      <c r="AC60" s="77">
        <v>0</v>
      </c>
      <c r="AD60" s="77"/>
      <c r="AE60" s="135">
        <v>41.9</v>
      </c>
      <c r="AF60" s="77">
        <v>0</v>
      </c>
      <c r="AG60" s="77"/>
      <c r="AH60" s="77"/>
      <c r="AI60" s="77"/>
      <c r="AJ60" s="77"/>
      <c r="AK60" s="135">
        <v>177.3</v>
      </c>
      <c r="AL60" s="83">
        <v>210</v>
      </c>
      <c r="AM60" s="83">
        <f>AK60-AL60</f>
        <v>-32.699999999999989</v>
      </c>
      <c r="AN60" s="84">
        <f>IF(AM60&lt;0,0*AK60,0*AL60+0.5*AM60)</f>
        <v>0</v>
      </c>
      <c r="AO60" s="85">
        <v>3</v>
      </c>
      <c r="AP60" s="85"/>
      <c r="AQ60" s="110">
        <f>Q60+(S60*0.25+T60)+(V60*0.25+W60)+(Y60*0.25+Z60)+(AB60*0.25+AC60)+(AE60*0.25+AF60)+(AH60*0.25+AI60)+AN60+AO60</f>
        <v>62.4925</v>
      </c>
      <c r="AR60" s="10"/>
      <c r="AS60" s="11"/>
    </row>
    <row r="61" spans="1:46" s="107" customFormat="1" ht="15" hidden="1" x14ac:dyDescent="0.2">
      <c r="A61" s="3">
        <v>54</v>
      </c>
      <c r="C61" s="121" t="s">
        <v>109</v>
      </c>
      <c r="D61" s="121" t="s">
        <v>110</v>
      </c>
      <c r="E61" s="120">
        <v>2</v>
      </c>
      <c r="F61" s="121" t="s">
        <v>81</v>
      </c>
      <c r="G61" s="109"/>
      <c r="H61" s="66">
        <v>0.562499999999999</v>
      </c>
      <c r="I61" s="77"/>
      <c r="J61" s="81">
        <v>0.58663194444444444</v>
      </c>
      <c r="K61" s="80"/>
      <c r="L61" s="79">
        <f>J61-H61</f>
        <v>2.4131944444445441E-2</v>
      </c>
      <c r="M61" s="81">
        <v>2.4305555555555556E-2</v>
      </c>
      <c r="N61" s="79">
        <f>ABS(L61-M61)</f>
        <v>1.7361111111011476E-4</v>
      </c>
      <c r="O61" s="80"/>
      <c r="P61" s="82">
        <f>(N61*24*60*60-60)*0.25</f>
        <v>-11.250000000021521</v>
      </c>
      <c r="Q61" s="82">
        <f>IF((P61&lt;0),0,P61)</f>
        <v>0</v>
      </c>
      <c r="R61" s="77"/>
      <c r="S61" s="135">
        <v>76.400000000000006</v>
      </c>
      <c r="T61" s="77">
        <v>0</v>
      </c>
      <c r="U61" s="77"/>
      <c r="V61" s="135">
        <v>44.09</v>
      </c>
      <c r="W61" s="77">
        <v>0</v>
      </c>
      <c r="X61" s="77"/>
      <c r="Y61" s="135">
        <v>39.96</v>
      </c>
      <c r="Z61" s="77">
        <v>0</v>
      </c>
      <c r="AA61" s="77"/>
      <c r="AB61" s="135">
        <v>55.41</v>
      </c>
      <c r="AC61" s="77">
        <v>0</v>
      </c>
      <c r="AD61" s="77"/>
      <c r="AE61" s="135">
        <v>50.05</v>
      </c>
      <c r="AF61" s="77">
        <v>0</v>
      </c>
      <c r="AG61" s="77"/>
      <c r="AH61" s="77"/>
      <c r="AI61" s="77"/>
      <c r="AJ61" s="77"/>
      <c r="AK61" s="135">
        <v>160.94999999999999</v>
      </c>
      <c r="AL61" s="83">
        <v>210</v>
      </c>
      <c r="AM61" s="83">
        <f>AK61-AL61</f>
        <v>-49.050000000000011</v>
      </c>
      <c r="AN61" s="84">
        <f>IF(AM61&lt;0,0*AK61,0*AL61+0.5*AM61)</f>
        <v>0</v>
      </c>
      <c r="AO61" s="85">
        <v>3</v>
      </c>
      <c r="AP61" s="85"/>
      <c r="AQ61" s="110">
        <f>Q61+(S61*0.25+T61)+(V61*0.25+W61)+(Y61*0.25+Z61)+(AB61*0.25+AC61)+(AE61*0.25+AF61)+(AH61*0.25+AI61)+AN61+AO61</f>
        <v>69.477500000000006</v>
      </c>
      <c r="AR61" s="10"/>
      <c r="AS61" s="11"/>
    </row>
    <row r="62" spans="1:46" ht="15" hidden="1" x14ac:dyDescent="0.2">
      <c r="A62" s="3">
        <v>55</v>
      </c>
      <c r="C62" s="121" t="s">
        <v>162</v>
      </c>
      <c r="D62" s="121" t="s">
        <v>163</v>
      </c>
      <c r="E62" s="120">
        <v>2</v>
      </c>
      <c r="F62" s="121" t="s">
        <v>81</v>
      </c>
      <c r="G62" s="9"/>
      <c r="H62" s="66">
        <v>0.56597222222222099</v>
      </c>
      <c r="I62" s="77"/>
      <c r="J62" s="81">
        <v>0.59050925925925923</v>
      </c>
      <c r="K62" s="80"/>
      <c r="L62" s="79">
        <f>J62-H62</f>
        <v>2.4537037037038245E-2</v>
      </c>
      <c r="M62" s="81">
        <v>2.4305555555555556E-2</v>
      </c>
      <c r="N62" s="79">
        <f>ABS(L62-M62)</f>
        <v>2.3148148148268918E-4</v>
      </c>
      <c r="O62" s="80"/>
      <c r="P62" s="82">
        <f>(N62*24*60*60-60)*0.25</f>
        <v>-9.9999999999739124</v>
      </c>
      <c r="Q62" s="82">
        <f>IF((P62&lt;0),0,P62)</f>
        <v>0</v>
      </c>
      <c r="R62" s="77"/>
      <c r="S62" s="135">
        <v>94.5</v>
      </c>
      <c r="T62" s="77">
        <v>20</v>
      </c>
      <c r="U62" s="77"/>
      <c r="V62" s="135">
        <v>38.69</v>
      </c>
      <c r="W62" s="77">
        <v>0</v>
      </c>
      <c r="X62" s="77"/>
      <c r="Y62" s="135">
        <v>36.090000000000003</v>
      </c>
      <c r="Z62" s="77">
        <v>0</v>
      </c>
      <c r="AA62" s="77"/>
      <c r="AB62" s="135">
        <v>56.1</v>
      </c>
      <c r="AC62" s="77">
        <v>0</v>
      </c>
      <c r="AD62" s="77"/>
      <c r="AE62" s="135">
        <v>40.72</v>
      </c>
      <c r="AF62" s="77">
        <v>0</v>
      </c>
      <c r="AG62" s="77"/>
      <c r="AH62" s="77"/>
      <c r="AI62" s="77"/>
      <c r="AJ62" s="77"/>
      <c r="AK62" s="135">
        <v>179.54</v>
      </c>
      <c r="AL62" s="83">
        <v>210</v>
      </c>
      <c r="AM62" s="83">
        <f>AK62-AL62</f>
        <v>-30.460000000000008</v>
      </c>
      <c r="AN62" s="84">
        <f>IF(AM62&lt;0,0*AK62,0*AL62+0.5*AM62)</f>
        <v>0</v>
      </c>
      <c r="AO62" s="85">
        <v>0</v>
      </c>
      <c r="AP62" s="85"/>
      <c r="AQ62" s="110">
        <f>Q62+(S62*0.25+T62)+(V62*0.25+W62)+(Y62*0.25+Z62)+(AB62*0.25+AC62)+(AE62*0.25+AF62)+(AH62*0.25+AI62)+AN62+AO62</f>
        <v>86.525000000000006</v>
      </c>
      <c r="AS62" s="63"/>
    </row>
    <row r="63" spans="1:46" ht="15" hidden="1" x14ac:dyDescent="0.2">
      <c r="A63" s="3">
        <v>56</v>
      </c>
      <c r="C63" s="121" t="s">
        <v>164</v>
      </c>
      <c r="D63" s="121" t="s">
        <v>165</v>
      </c>
      <c r="E63" s="120">
        <v>2</v>
      </c>
      <c r="F63" s="121" t="s">
        <v>81</v>
      </c>
      <c r="G63" s="9"/>
      <c r="H63" s="66">
        <v>0.56944444444444398</v>
      </c>
      <c r="I63" s="77"/>
      <c r="J63" s="81">
        <v>0.59346064814814814</v>
      </c>
      <c r="K63" s="80"/>
      <c r="L63" s="79">
        <f>J63-H63</f>
        <v>2.4016203703704164E-2</v>
      </c>
      <c r="M63" s="81">
        <v>2.4305555555555556E-2</v>
      </c>
      <c r="N63" s="79">
        <f>ABS(L63-M63)</f>
        <v>2.893518518513917E-4</v>
      </c>
      <c r="O63" s="80"/>
      <c r="P63" s="82">
        <f>(N63*24*60*60-60)*0.25</f>
        <v>-8.7500000000099405</v>
      </c>
      <c r="Q63" s="82">
        <f>IF((P63&lt;0),0,P63)</f>
        <v>0</v>
      </c>
      <c r="R63" s="77"/>
      <c r="S63" s="135">
        <v>82.87</v>
      </c>
      <c r="T63" s="77">
        <v>0</v>
      </c>
      <c r="U63" s="77"/>
      <c r="V63" s="135">
        <v>45.44</v>
      </c>
      <c r="W63" s="77">
        <v>0</v>
      </c>
      <c r="X63" s="77"/>
      <c r="Y63" s="135">
        <v>41.03</v>
      </c>
      <c r="Z63" s="77">
        <v>0</v>
      </c>
      <c r="AA63" s="77"/>
      <c r="AB63" s="135">
        <v>54.31</v>
      </c>
      <c r="AC63" s="77">
        <v>0</v>
      </c>
      <c r="AD63" s="77"/>
      <c r="AE63" s="135">
        <v>54.48</v>
      </c>
      <c r="AF63" s="77">
        <v>0</v>
      </c>
      <c r="AG63" s="77"/>
      <c r="AH63" s="77"/>
      <c r="AI63" s="77"/>
      <c r="AJ63" s="77"/>
      <c r="AK63" s="135">
        <v>136.30000000000001</v>
      </c>
      <c r="AL63" s="83">
        <v>210</v>
      </c>
      <c r="AM63" s="83">
        <f>AK63-AL63</f>
        <v>-73.699999999999989</v>
      </c>
      <c r="AN63" s="84">
        <f>IF(AM63&lt;0,0*AK63,0*AL63+0.5*AM63)</f>
        <v>0</v>
      </c>
      <c r="AO63" s="85">
        <v>6</v>
      </c>
      <c r="AP63" s="85"/>
      <c r="AQ63" s="110">
        <f>Q63+(S63*0.25+T63)+(V63*0.25+W63)+(Y63*0.25+Z63)+(AB63*0.25+AC63)+(AE63*0.25+AF63)+(AH63*0.25+AI63)+AN63+AO63</f>
        <v>75.532499999999999</v>
      </c>
      <c r="AS63" s="63"/>
    </row>
    <row r="64" spans="1:46" s="77" customFormat="1" ht="15" hidden="1" x14ac:dyDescent="0.2">
      <c r="A64" s="3">
        <v>57</v>
      </c>
      <c r="C64" s="121" t="s">
        <v>166</v>
      </c>
      <c r="D64" s="121" t="s">
        <v>90</v>
      </c>
      <c r="E64" s="120">
        <v>4</v>
      </c>
      <c r="F64" s="121" t="s">
        <v>83</v>
      </c>
      <c r="G64" s="124"/>
      <c r="H64" s="66">
        <v>0.57291666666666596</v>
      </c>
      <c r="J64" s="81">
        <v>0.59733796296296293</v>
      </c>
      <c r="K64" s="80"/>
      <c r="L64" s="79">
        <f>J64-H64</f>
        <v>2.4421296296296968E-2</v>
      </c>
      <c r="M64" s="81">
        <v>2.4305555555555556E-2</v>
      </c>
      <c r="N64" s="79">
        <f>ABS(L64-M64)</f>
        <v>1.1574074074141225E-4</v>
      </c>
      <c r="O64" s="80"/>
      <c r="P64" s="82">
        <f>(N64*24*60*60-60)*0.25</f>
        <v>-12.499999999985496</v>
      </c>
      <c r="Q64" s="82">
        <f>IF((P64&lt;0),0,P64)</f>
        <v>0</v>
      </c>
      <c r="S64" s="135">
        <v>82.03</v>
      </c>
      <c r="T64" s="77">
        <v>2</v>
      </c>
      <c r="V64" s="135">
        <v>48.78</v>
      </c>
      <c r="W64" s="77">
        <v>0</v>
      </c>
      <c r="Y64" s="135">
        <v>39.590000000000003</v>
      </c>
      <c r="Z64" s="77">
        <v>0</v>
      </c>
      <c r="AB64" s="135">
        <v>55.19</v>
      </c>
      <c r="AC64" s="77">
        <v>0</v>
      </c>
      <c r="AE64" s="135">
        <v>46.83</v>
      </c>
      <c r="AF64" s="77">
        <v>0</v>
      </c>
      <c r="AK64" s="135">
        <v>151.56</v>
      </c>
      <c r="AL64" s="83">
        <v>210</v>
      </c>
      <c r="AM64" s="83">
        <f>AK64-AL64</f>
        <v>-58.44</v>
      </c>
      <c r="AN64" s="84">
        <f>IF(AM64&lt;0,0*AK64,0*AL64+0.5*AM64)</f>
        <v>0</v>
      </c>
      <c r="AO64" s="85">
        <v>0</v>
      </c>
      <c r="AP64" s="85"/>
      <c r="AQ64" s="110">
        <f>Q64+(S64*0.25+T64)+(V64*0.25+W64)+(Y64*0.25+Z64)+(AB64*0.25+AC64)+(AE64*0.25+AF64)+(AH64*0.25+AI64)+AN64+AO64</f>
        <v>70.105000000000004</v>
      </c>
      <c r="AR64" s="86"/>
      <c r="AS64" s="63"/>
    </row>
    <row r="65" spans="1:45" s="77" customFormat="1" ht="15" hidden="1" x14ac:dyDescent="0.2">
      <c r="A65" s="3">
        <v>58</v>
      </c>
      <c r="C65" s="121" t="s">
        <v>167</v>
      </c>
      <c r="D65" s="121" t="s">
        <v>163</v>
      </c>
      <c r="E65" s="120">
        <v>4</v>
      </c>
      <c r="F65" s="121" t="s">
        <v>83</v>
      </c>
      <c r="G65" s="124"/>
      <c r="H65" s="66">
        <v>0.57638888888888795</v>
      </c>
      <c r="J65" s="81">
        <v>0.60034722222222225</v>
      </c>
      <c r="K65" s="80"/>
      <c r="L65" s="79">
        <f>J65-H65</f>
        <v>2.3958333333334303E-2</v>
      </c>
      <c r="M65" s="81">
        <v>2.4305555555555556E-2</v>
      </c>
      <c r="N65" s="79">
        <f>ABS(L65-M65)</f>
        <v>3.4722222222125301E-4</v>
      </c>
      <c r="O65" s="80"/>
      <c r="P65" s="82">
        <f>(N65*24*60*60-60)*0.25</f>
        <v>-7.5000000000209353</v>
      </c>
      <c r="Q65" s="82">
        <f>IF((P65&lt;0),0,P65)</f>
        <v>0</v>
      </c>
      <c r="S65" s="135">
        <v>75.81</v>
      </c>
      <c r="T65" s="77">
        <v>0</v>
      </c>
      <c r="V65" s="135">
        <v>40.44</v>
      </c>
      <c r="W65" s="77">
        <v>0</v>
      </c>
      <c r="Y65" s="135">
        <v>41.56</v>
      </c>
      <c r="Z65" s="77">
        <v>0</v>
      </c>
      <c r="AB65" s="135">
        <v>50.5</v>
      </c>
      <c r="AC65" s="77">
        <v>0</v>
      </c>
      <c r="AE65" s="135">
        <v>50.76</v>
      </c>
      <c r="AF65" s="77">
        <v>0</v>
      </c>
      <c r="AK65" s="135">
        <v>179.66</v>
      </c>
      <c r="AL65" s="83">
        <v>210</v>
      </c>
      <c r="AM65" s="83">
        <f>AK65-AL65</f>
        <v>-30.340000000000003</v>
      </c>
      <c r="AN65" s="84">
        <f>IF(AM65&lt;0,0*AK65,0*AL65+0.5*AM65)</f>
        <v>0</v>
      </c>
      <c r="AO65" s="85">
        <v>0</v>
      </c>
      <c r="AP65" s="85"/>
      <c r="AQ65" s="110">
        <f>Q65+(S65*0.25+T65)+(V65*0.25+W65)+(Y65*0.25+Z65)+(AB65*0.25+AC65)+(AE65*0.25+AF65)+(AH65*0.25+AI65)+AN65+AO65</f>
        <v>64.767499999999998</v>
      </c>
      <c r="AR65" s="86"/>
      <c r="AS65" s="63"/>
    </row>
    <row r="66" spans="1:45" ht="15" hidden="1" x14ac:dyDescent="0.2">
      <c r="A66" s="3">
        <v>59</v>
      </c>
      <c r="C66" s="121" t="s">
        <v>168</v>
      </c>
      <c r="D66" s="121" t="s">
        <v>163</v>
      </c>
      <c r="E66" s="120">
        <v>2</v>
      </c>
      <c r="F66" s="121" t="s">
        <v>81</v>
      </c>
      <c r="G66" s="9"/>
      <c r="H66" s="66">
        <v>0.57986111111111005</v>
      </c>
      <c r="I66" s="77"/>
      <c r="J66" s="81">
        <v>0.60364583333333333</v>
      </c>
      <c r="K66" s="80"/>
      <c r="L66" s="79">
        <f>J66-H66</f>
        <v>2.3784722222223276E-2</v>
      </c>
      <c r="M66" s="81">
        <v>2.4305555555555556E-2</v>
      </c>
      <c r="N66" s="79">
        <f>ABS(L66-M66)</f>
        <v>5.2083333333228024E-4</v>
      </c>
      <c r="O66" s="80"/>
      <c r="P66" s="82">
        <f>(N66*24*60*60-60)*0.25</f>
        <v>-3.7500000000227462</v>
      </c>
      <c r="Q66" s="82">
        <f>IF((P66&lt;0),0,P66)</f>
        <v>0</v>
      </c>
      <c r="R66" s="77"/>
      <c r="S66" s="135">
        <v>76.930000000000007</v>
      </c>
      <c r="T66" s="77">
        <v>0</v>
      </c>
      <c r="U66" s="77"/>
      <c r="V66" s="135">
        <v>38.19</v>
      </c>
      <c r="W66" s="77">
        <v>0</v>
      </c>
      <c r="X66" s="77"/>
      <c r="Y66" s="135">
        <v>35.5</v>
      </c>
      <c r="Z66" s="77">
        <v>0</v>
      </c>
      <c r="AA66" s="77"/>
      <c r="AB66" s="135">
        <v>49.87</v>
      </c>
      <c r="AC66" s="77">
        <v>0</v>
      </c>
      <c r="AD66" s="77"/>
      <c r="AE66" s="135">
        <v>45.13</v>
      </c>
      <c r="AF66" s="77">
        <v>0</v>
      </c>
      <c r="AG66" s="77"/>
      <c r="AH66" s="77"/>
      <c r="AI66" s="77"/>
      <c r="AJ66" s="77"/>
      <c r="AK66" s="135">
        <v>183.06</v>
      </c>
      <c r="AL66" s="83">
        <v>210</v>
      </c>
      <c r="AM66" s="83">
        <f>AK66-AL66</f>
        <v>-26.939999999999998</v>
      </c>
      <c r="AN66" s="84">
        <f>IF(AM66&lt;0,0*AK66,0*AL66+0.5*AM66)</f>
        <v>0</v>
      </c>
      <c r="AO66" s="85">
        <v>0</v>
      </c>
      <c r="AP66" s="85"/>
      <c r="AQ66" s="110">
        <f>Q66+(S66*0.25+T66)+(V66*0.25+W66)+(Y66*0.25+Z66)+(AB66*0.25+AC66)+(AE66*0.25+AF66)+(AH66*0.25+AI66)+AN66+AO66</f>
        <v>61.405000000000001</v>
      </c>
      <c r="AS66" s="63"/>
    </row>
    <row r="67" spans="1:45" ht="15" hidden="1" x14ac:dyDescent="0.2">
      <c r="A67" s="3">
        <v>60</v>
      </c>
      <c r="C67" s="121" t="s">
        <v>169</v>
      </c>
      <c r="D67" s="121" t="s">
        <v>170</v>
      </c>
      <c r="E67" s="120">
        <v>6</v>
      </c>
      <c r="F67" s="121" t="s">
        <v>154</v>
      </c>
      <c r="G67" s="75"/>
      <c r="H67" s="66">
        <v>0.58333333333333304</v>
      </c>
      <c r="I67" s="77"/>
      <c r="J67" s="81">
        <v>0.60237268518518516</v>
      </c>
      <c r="K67" s="80"/>
      <c r="L67" s="79">
        <f>J67-H67</f>
        <v>1.9039351851852127E-2</v>
      </c>
      <c r="M67" s="81">
        <v>2.4305555555555556E-2</v>
      </c>
      <c r="N67" s="79">
        <f>ABS(L67-M67)</f>
        <v>5.2662037037034294E-3</v>
      </c>
      <c r="O67" s="80"/>
      <c r="P67" s="82">
        <f>(N67*24*60*60-60)*0.25</f>
        <v>98.749999999994074</v>
      </c>
      <c r="Q67" s="82">
        <f>IF((P67&lt;0),0,P67)</f>
        <v>98.749999999994074</v>
      </c>
      <c r="R67" s="77"/>
      <c r="S67" s="135">
        <v>122.22</v>
      </c>
      <c r="T67" s="77">
        <v>0</v>
      </c>
      <c r="U67" s="77"/>
      <c r="V67" s="135">
        <v>79.16</v>
      </c>
      <c r="W67" s="77">
        <v>0</v>
      </c>
      <c r="X67" s="77"/>
      <c r="Y67" s="135">
        <v>58.35</v>
      </c>
      <c r="Z67" s="77">
        <v>0</v>
      </c>
      <c r="AA67" s="77"/>
      <c r="AB67" s="135">
        <v>85.43</v>
      </c>
      <c r="AC67" s="77">
        <v>0</v>
      </c>
      <c r="AD67" s="77"/>
      <c r="AE67" s="135">
        <v>73.53</v>
      </c>
      <c r="AF67" s="77">
        <v>0</v>
      </c>
      <c r="AG67" s="77"/>
      <c r="AH67" s="77"/>
      <c r="AI67" s="77"/>
      <c r="AJ67" s="77"/>
      <c r="AK67" s="135">
        <v>194.85</v>
      </c>
      <c r="AL67" s="83">
        <v>210</v>
      </c>
      <c r="AM67" s="83">
        <f>AK67-AL67</f>
        <v>-15.150000000000006</v>
      </c>
      <c r="AN67" s="84">
        <f>IF(AM67&lt;0,0*AK67,0*AL67+0.5*AM67)</f>
        <v>0</v>
      </c>
      <c r="AO67" s="85">
        <v>0</v>
      </c>
      <c r="AP67" s="85"/>
      <c r="AQ67" s="110">
        <f>Q67+(S67*0.25+T67)+(V67*0.25+W67)+(Y67*0.25+Z67)+(AB67*0.25+AC67)+(AE67*0.25+AF67)+(AH67*0.25+AI67)+AN67+AO67</f>
        <v>203.42249999999405</v>
      </c>
      <c r="AR67" s="64"/>
      <c r="AS67" s="63"/>
    </row>
    <row r="68" spans="1:45" ht="15" hidden="1" x14ac:dyDescent="0.2">
      <c r="A68" s="3">
        <v>61</v>
      </c>
      <c r="C68" s="121" t="s">
        <v>171</v>
      </c>
      <c r="D68" s="121" t="s">
        <v>172</v>
      </c>
      <c r="E68" s="120">
        <v>1</v>
      </c>
      <c r="F68" s="121" t="s">
        <v>82</v>
      </c>
      <c r="G68" s="9"/>
      <c r="H68" s="66">
        <v>0.58680555555555503</v>
      </c>
      <c r="I68" s="77"/>
      <c r="J68" s="81">
        <v>0.61153935185185182</v>
      </c>
      <c r="K68" s="80"/>
      <c r="L68" s="79">
        <f>J68-H68</f>
        <v>2.4733796296296795E-2</v>
      </c>
      <c r="M68" s="81">
        <v>2.4305555555555556E-2</v>
      </c>
      <c r="N68" s="79">
        <f>ABS(L68-M68)</f>
        <v>4.2824074074123905E-4</v>
      </c>
      <c r="O68" s="80"/>
      <c r="P68" s="82">
        <f>(N68*24*60*60-60)*0.25</f>
        <v>-5.7499999999892371</v>
      </c>
      <c r="Q68" s="82">
        <f>IF((P68&lt;0),0,P68)</f>
        <v>0</v>
      </c>
      <c r="R68" s="77"/>
      <c r="S68" s="135">
        <v>98.22</v>
      </c>
      <c r="T68" s="77">
        <v>0</v>
      </c>
      <c r="U68" s="77"/>
      <c r="V68" s="135">
        <v>51.38</v>
      </c>
      <c r="W68" s="77">
        <v>0</v>
      </c>
      <c r="X68" s="77"/>
      <c r="Y68" s="135">
        <v>39</v>
      </c>
      <c r="Z68" s="77">
        <v>0</v>
      </c>
      <c r="AA68" s="77"/>
      <c r="AB68" s="135">
        <v>63.72</v>
      </c>
      <c r="AC68" s="77">
        <v>0</v>
      </c>
      <c r="AD68" s="77"/>
      <c r="AE68" s="135">
        <v>58.3</v>
      </c>
      <c r="AF68" s="77">
        <v>0</v>
      </c>
      <c r="AG68" s="77"/>
      <c r="AH68" s="77"/>
      <c r="AI68" s="77"/>
      <c r="AJ68" s="77"/>
      <c r="AK68" s="135">
        <v>144.28</v>
      </c>
      <c r="AL68" s="83">
        <v>210</v>
      </c>
      <c r="AM68" s="83">
        <f>AK68-AL68</f>
        <v>-65.72</v>
      </c>
      <c r="AN68" s="84">
        <f>IF(AM68&lt;0,0*AK68,0*AL68+0.5*AM68)</f>
        <v>0</v>
      </c>
      <c r="AO68" s="85">
        <v>0</v>
      </c>
      <c r="AP68" s="85"/>
      <c r="AQ68" s="110">
        <f>Q68+(S68*0.25+T68)+(V68*0.25+W68)+(Y68*0.25+Z68)+(AB68*0.25+AC68)+(AE68*0.25+AF68)+(AH68*0.25+AI68)+AN68+AO68</f>
        <v>77.655000000000001</v>
      </c>
    </row>
    <row r="69" spans="1:45" s="107" customFormat="1" ht="15" hidden="1" x14ac:dyDescent="0.2">
      <c r="A69" s="3">
        <v>62</v>
      </c>
      <c r="C69" s="121" t="s">
        <v>173</v>
      </c>
      <c r="D69" s="121" t="s">
        <v>122</v>
      </c>
      <c r="E69" s="120">
        <v>1</v>
      </c>
      <c r="F69" s="121" t="s">
        <v>82</v>
      </c>
      <c r="G69" s="109"/>
      <c r="H69" s="66">
        <v>0.59027777777777701</v>
      </c>
      <c r="I69" s="77"/>
      <c r="J69" s="81">
        <v>0.61443287037037042</v>
      </c>
      <c r="K69" s="80"/>
      <c r="L69" s="79">
        <f>J69-H69</f>
        <v>2.4155092592593408E-2</v>
      </c>
      <c r="M69" s="81">
        <v>2.4305555555555556E-2</v>
      </c>
      <c r="N69" s="79">
        <f>ABS(L69-M69)</f>
        <v>1.5046296296214803E-4</v>
      </c>
      <c r="O69" s="80"/>
      <c r="P69" s="82">
        <f>(N69*24*60*60-60)*0.25</f>
        <v>-11.750000000017602</v>
      </c>
      <c r="Q69" s="82">
        <f>IF((P69&lt;0),0,P69)</f>
        <v>0</v>
      </c>
      <c r="R69" s="77"/>
      <c r="S69" s="135">
        <v>76.31</v>
      </c>
      <c r="T69" s="77">
        <v>0</v>
      </c>
      <c r="U69" s="77"/>
      <c r="V69" s="135">
        <v>44.79</v>
      </c>
      <c r="W69" s="77">
        <v>0</v>
      </c>
      <c r="X69" s="77"/>
      <c r="Y69" s="135">
        <v>37.53</v>
      </c>
      <c r="Z69" s="77">
        <v>0</v>
      </c>
      <c r="AA69" s="77"/>
      <c r="AB69" s="135">
        <v>52.85</v>
      </c>
      <c r="AC69" s="77">
        <v>0</v>
      </c>
      <c r="AD69" s="77"/>
      <c r="AE69" s="135">
        <v>47.59</v>
      </c>
      <c r="AF69" s="77">
        <v>2</v>
      </c>
      <c r="AG69" s="77"/>
      <c r="AH69" s="77"/>
      <c r="AI69" s="77"/>
      <c r="AJ69" s="77"/>
      <c r="AK69" s="135">
        <v>170.91</v>
      </c>
      <c r="AL69" s="83">
        <v>210</v>
      </c>
      <c r="AM69" s="83">
        <f>AK69-AL69</f>
        <v>-39.090000000000003</v>
      </c>
      <c r="AN69" s="84">
        <f>IF(AM69&lt;0,0*AK69,0*AL69+0.5*AM69)</f>
        <v>0</v>
      </c>
      <c r="AO69" s="85">
        <v>0</v>
      </c>
      <c r="AP69" s="85"/>
      <c r="AQ69" s="110">
        <f>Q69+(S69*0.25+T69)+(V69*0.25+W69)+(Y69*0.25+Z69)+(AB69*0.25+AC69)+(AE69*0.25+AF69)+(AH69*0.25+AI69)+AN69+AO69</f>
        <v>66.767499999999998</v>
      </c>
      <c r="AR69" s="10"/>
      <c r="AS69" s="11"/>
    </row>
    <row r="70" spans="1:45" ht="15" hidden="1" x14ac:dyDescent="0.2">
      <c r="A70" s="3">
        <v>63</v>
      </c>
      <c r="C70" s="121" t="s">
        <v>174</v>
      </c>
      <c r="D70" s="121" t="s">
        <v>49</v>
      </c>
      <c r="E70" s="120">
        <v>4</v>
      </c>
      <c r="F70" s="121" t="s">
        <v>83</v>
      </c>
      <c r="G70" s="9"/>
      <c r="H70" s="66">
        <v>0.593749999999999</v>
      </c>
      <c r="I70" s="77"/>
      <c r="J70" s="81">
        <v>0.61793981481481486</v>
      </c>
      <c r="K70" s="80"/>
      <c r="L70" s="79">
        <f>J70-H70</f>
        <v>2.4189814814815858E-2</v>
      </c>
      <c r="M70" s="81">
        <v>2.4305555555555556E-2</v>
      </c>
      <c r="N70" s="79">
        <f>ABS(L70-M70)</f>
        <v>1.1574074073969834E-4</v>
      </c>
      <c r="O70" s="80"/>
      <c r="P70" s="82">
        <f>(N70*24*60*60-60)*0.25</f>
        <v>-12.500000000022515</v>
      </c>
      <c r="Q70" s="82">
        <f>IF((P70&lt;0),0,P70)</f>
        <v>0</v>
      </c>
      <c r="R70" s="77"/>
      <c r="S70" s="135">
        <v>74.900000000000006</v>
      </c>
      <c r="T70" s="77">
        <v>20</v>
      </c>
      <c r="U70" s="77"/>
      <c r="V70" s="135">
        <v>42</v>
      </c>
      <c r="W70" s="77">
        <v>0</v>
      </c>
      <c r="X70" s="77"/>
      <c r="Y70" s="135">
        <v>35.15</v>
      </c>
      <c r="Z70" s="77">
        <v>0</v>
      </c>
      <c r="AA70" s="77"/>
      <c r="AB70" s="135">
        <v>54.22</v>
      </c>
      <c r="AC70" s="77">
        <v>20</v>
      </c>
      <c r="AD70" s="77"/>
      <c r="AE70" s="135">
        <v>42.5</v>
      </c>
      <c r="AF70" s="77">
        <v>0</v>
      </c>
      <c r="AG70" s="77"/>
      <c r="AH70" s="77"/>
      <c r="AI70" s="77"/>
      <c r="AJ70" s="77"/>
      <c r="AK70" s="135">
        <v>168.25</v>
      </c>
      <c r="AL70" s="83">
        <v>210</v>
      </c>
      <c r="AM70" s="83">
        <f>AK70-AL70</f>
        <v>-41.75</v>
      </c>
      <c r="AN70" s="84">
        <f>IF(AM70&lt;0,0*AK70,0*AL70+0.5*AM70)</f>
        <v>0</v>
      </c>
      <c r="AO70" s="85">
        <v>0</v>
      </c>
      <c r="AP70" s="85"/>
      <c r="AQ70" s="110">
        <f>Q70+(S70*0.25+T70)+(V70*0.25+W70)+(Y70*0.25+Z70)+(AB70*0.25+AC70)+(AE70*0.25+AF70)+(AH70*0.25+AI70)+AN70+AO70</f>
        <v>102.1925</v>
      </c>
      <c r="AS70" s="63"/>
    </row>
    <row r="71" spans="1:45" ht="15" hidden="1" x14ac:dyDescent="0.2">
      <c r="A71" s="3">
        <v>64</v>
      </c>
      <c r="C71" s="121" t="s">
        <v>175</v>
      </c>
      <c r="D71" s="121" t="s">
        <v>163</v>
      </c>
      <c r="E71" s="120">
        <v>2</v>
      </c>
      <c r="F71" s="121" t="s">
        <v>81</v>
      </c>
      <c r="G71" s="9"/>
      <c r="H71" s="66">
        <v>0.59722222222222099</v>
      </c>
      <c r="I71" s="77"/>
      <c r="J71" s="81">
        <v>0.62099537037037034</v>
      </c>
      <c r="K71" s="80"/>
      <c r="L71" s="79">
        <f>J71-H71</f>
        <v>2.3773148148149348E-2</v>
      </c>
      <c r="M71" s="81">
        <v>2.4305555555555556E-2</v>
      </c>
      <c r="N71" s="79">
        <f>ABS(L71-M71)</f>
        <v>5.3240740740620809E-4</v>
      </c>
      <c r="O71" s="80"/>
      <c r="P71" s="82">
        <f>(N71*24*60*60-60)*0.25</f>
        <v>-3.5000000000259046</v>
      </c>
      <c r="Q71" s="82">
        <f>IF((P71&lt;0),0,P71)</f>
        <v>0</v>
      </c>
      <c r="R71" s="77"/>
      <c r="S71" s="135">
        <v>77.87</v>
      </c>
      <c r="T71" s="77">
        <v>0</v>
      </c>
      <c r="U71" s="77"/>
      <c r="V71" s="135">
        <v>43.53</v>
      </c>
      <c r="W71" s="77">
        <v>0</v>
      </c>
      <c r="X71" s="77"/>
      <c r="Y71" s="135">
        <v>41.91</v>
      </c>
      <c r="Z71" s="77">
        <v>0</v>
      </c>
      <c r="AA71" s="77"/>
      <c r="AB71" s="135">
        <v>52.63</v>
      </c>
      <c r="AC71" s="77">
        <v>0</v>
      </c>
      <c r="AD71" s="77"/>
      <c r="AE71" s="135">
        <v>46.81</v>
      </c>
      <c r="AF71" s="77">
        <v>0</v>
      </c>
      <c r="AG71" s="77"/>
      <c r="AH71" s="77"/>
      <c r="AI71" s="77"/>
      <c r="AJ71" s="77"/>
      <c r="AK71" s="135">
        <v>152.38999999999999</v>
      </c>
      <c r="AL71" s="83">
        <v>210</v>
      </c>
      <c r="AM71" s="83">
        <f>AK71-AL71</f>
        <v>-57.610000000000014</v>
      </c>
      <c r="AN71" s="84">
        <f>IF(AM71&lt;0,0*AK71,0*AL71+0.5*AM71)</f>
        <v>0</v>
      </c>
      <c r="AO71" s="85">
        <v>0</v>
      </c>
      <c r="AP71" s="85"/>
      <c r="AQ71" s="110">
        <f>Q71+(S71*0.25+T71)+(V71*0.25+W71)+(Y71*0.25+Z71)+(AB71*0.25+AC71)+(AE71*0.25+AF71)+(AH71*0.25+AI71)+AN71+AO71</f>
        <v>65.6875</v>
      </c>
    </row>
    <row r="72" spans="1:45" s="107" customFormat="1" ht="15" hidden="1" x14ac:dyDescent="0.2">
      <c r="A72" s="3">
        <v>65</v>
      </c>
      <c r="C72" s="121" t="s">
        <v>176</v>
      </c>
      <c r="D72" s="121" t="s">
        <v>163</v>
      </c>
      <c r="E72" s="120">
        <v>2</v>
      </c>
      <c r="F72" s="121" t="s">
        <v>81</v>
      </c>
      <c r="G72" s="109"/>
      <c r="H72" s="66">
        <v>0.60069444444444398</v>
      </c>
      <c r="I72" s="77"/>
      <c r="J72" s="81">
        <v>0.6244791666666667</v>
      </c>
      <c r="K72" s="80"/>
      <c r="L72" s="79">
        <f>J72-H72</f>
        <v>2.3784722222222721E-2</v>
      </c>
      <c r="M72" s="81">
        <v>2.4305555555555556E-2</v>
      </c>
      <c r="N72" s="79">
        <f>ABS(L72-M72)</f>
        <v>5.2083333333283535E-4</v>
      </c>
      <c r="O72" s="80"/>
      <c r="P72" s="82">
        <f>(N72*24*60*60-60)*0.25</f>
        <v>-3.7500000000107558</v>
      </c>
      <c r="Q72" s="82">
        <f>IF((P72&lt;0),0,P72)</f>
        <v>0</v>
      </c>
      <c r="R72" s="77"/>
      <c r="S72" s="135">
        <v>107.06</v>
      </c>
      <c r="T72" s="77">
        <v>5</v>
      </c>
      <c r="U72" s="77"/>
      <c r="V72" s="135">
        <v>42.06</v>
      </c>
      <c r="W72" s="77">
        <v>0</v>
      </c>
      <c r="X72" s="77"/>
      <c r="Y72" s="135">
        <v>44.07</v>
      </c>
      <c r="Z72" s="77">
        <v>0</v>
      </c>
      <c r="AA72" s="77"/>
      <c r="AB72" s="135">
        <v>58.63</v>
      </c>
      <c r="AC72" s="77">
        <v>0</v>
      </c>
      <c r="AD72" s="77"/>
      <c r="AE72" s="135">
        <v>49.02</v>
      </c>
      <c r="AF72" s="77">
        <v>0</v>
      </c>
      <c r="AG72" s="77"/>
      <c r="AH72" s="77"/>
      <c r="AI72" s="77"/>
      <c r="AJ72" s="77"/>
      <c r="AK72" s="135">
        <v>139.18</v>
      </c>
      <c r="AL72" s="83">
        <v>210</v>
      </c>
      <c r="AM72" s="83">
        <f>AK72-AL72</f>
        <v>-70.819999999999993</v>
      </c>
      <c r="AN72" s="84">
        <f>IF(AM72&lt;0,0*AK72,0*AL72+0.5*AM72)</f>
        <v>0</v>
      </c>
      <c r="AO72" s="85">
        <v>3</v>
      </c>
      <c r="AP72" s="85"/>
      <c r="AQ72" s="110">
        <f>Q72+(S72*0.25+T72)+(V72*0.25+W72)+(Y72*0.25+Z72)+(AB72*0.25+AC72)+(AE72*0.25+AF72)+(AH72*0.25+AI72)+AN72+AO72</f>
        <v>83.21</v>
      </c>
      <c r="AR72" s="10"/>
      <c r="AS72" s="11"/>
    </row>
    <row r="73" spans="1:45" ht="15" hidden="1" x14ac:dyDescent="0.2">
      <c r="A73" s="3">
        <v>83</v>
      </c>
      <c r="C73" s="121" t="s">
        <v>200</v>
      </c>
      <c r="D73" s="121"/>
      <c r="E73" s="120">
        <v>3</v>
      </c>
      <c r="F73" s="121" t="s">
        <v>111</v>
      </c>
      <c r="G73" s="85"/>
      <c r="H73" s="81">
        <v>0.60416666666666596</v>
      </c>
      <c r="I73" s="77"/>
      <c r="J73" s="81">
        <v>0.62783564814814818</v>
      </c>
      <c r="K73" s="80"/>
      <c r="L73" s="79">
        <f>J73-H73</f>
        <v>2.3668981481482221E-2</v>
      </c>
      <c r="M73" s="81">
        <v>2.4305555555555556E-2</v>
      </c>
      <c r="N73" s="79">
        <f>ABS(L73-M73)</f>
        <v>6.3657407407333513E-4</v>
      </c>
      <c r="O73" s="80"/>
      <c r="P73" s="82">
        <f>(N73*24*60*60-60)*0.25</f>
        <v>-1.2500000000159606</v>
      </c>
      <c r="Q73" s="82">
        <f>IF((P73&lt;0),0,P73)</f>
        <v>0</v>
      </c>
      <c r="R73" s="77"/>
      <c r="S73" s="135">
        <v>75.099999999999994</v>
      </c>
      <c r="T73" s="77">
        <v>0</v>
      </c>
      <c r="U73" s="77"/>
      <c r="V73" s="135">
        <v>40.31</v>
      </c>
      <c r="W73" s="77">
        <v>0</v>
      </c>
      <c r="X73" s="77"/>
      <c r="Y73" s="135">
        <v>36.090000000000003</v>
      </c>
      <c r="Z73" s="77">
        <v>2</v>
      </c>
      <c r="AA73" s="77"/>
      <c r="AB73" s="135">
        <v>49.25</v>
      </c>
      <c r="AC73" s="77">
        <v>0</v>
      </c>
      <c r="AD73" s="77"/>
      <c r="AE73" s="135">
        <v>45.13</v>
      </c>
      <c r="AF73" s="77">
        <v>0</v>
      </c>
      <c r="AG73" s="77"/>
      <c r="AH73" s="77"/>
      <c r="AI73" s="77"/>
      <c r="AJ73" s="77"/>
      <c r="AK73" s="135">
        <v>186.51</v>
      </c>
      <c r="AL73" s="83">
        <v>210</v>
      </c>
      <c r="AM73" s="83">
        <f>AK73-AL73</f>
        <v>-23.490000000000009</v>
      </c>
      <c r="AN73" s="84">
        <f>IF(AM73&lt;0,0*AK73,0*AL73+0.5*AM73)</f>
        <v>0</v>
      </c>
      <c r="AO73" s="85">
        <v>0</v>
      </c>
      <c r="AP73" s="85"/>
      <c r="AQ73" s="110">
        <f>Q73+(S73*0.25+T73)+(V73*0.25+W73)+(Y73*0.25+Z73)+(AB73*0.25+AC73)+(AE73*0.25+AF73)+(AH73*0.25+AI73)+AN73+AO73</f>
        <v>63.47</v>
      </c>
      <c r="AS73" s="63"/>
    </row>
    <row r="74" spans="1:45" ht="15" hidden="1" x14ac:dyDescent="0.2">
      <c r="A74" s="3">
        <v>67</v>
      </c>
      <c r="C74" s="121" t="s">
        <v>177</v>
      </c>
      <c r="D74" s="121" t="s">
        <v>118</v>
      </c>
      <c r="E74" s="125">
        <v>2</v>
      </c>
      <c r="F74" s="121" t="s">
        <v>81</v>
      </c>
      <c r="G74" s="9"/>
      <c r="H74" s="66">
        <v>0.60798611111111112</v>
      </c>
      <c r="I74" s="77"/>
      <c r="J74" s="81">
        <v>0.63285879629629627</v>
      </c>
      <c r="K74" s="80"/>
      <c r="L74" s="79">
        <f>J74-H74</f>
        <v>2.487268518518515E-2</v>
      </c>
      <c r="M74" s="81">
        <v>2.4305555555555556E-2</v>
      </c>
      <c r="N74" s="79">
        <f>ABS(L74-M74)</f>
        <v>5.6712962962959454E-4</v>
      </c>
      <c r="O74" s="80"/>
      <c r="P74" s="82">
        <f>(N74*24*60*60-60)*0.25</f>
        <v>-2.7500000000007585</v>
      </c>
      <c r="Q74" s="82">
        <f>IF((P74&lt;0),0,P74)</f>
        <v>0</v>
      </c>
      <c r="R74" s="77"/>
      <c r="S74" s="135">
        <v>109.22</v>
      </c>
      <c r="T74" s="77">
        <v>0</v>
      </c>
      <c r="U74" s="77"/>
      <c r="V74" s="135">
        <v>54.19</v>
      </c>
      <c r="W74" s="77">
        <v>0</v>
      </c>
      <c r="X74" s="77"/>
      <c r="Y74" s="135">
        <v>50.91</v>
      </c>
      <c r="Z74" s="77">
        <v>0</v>
      </c>
      <c r="AA74" s="77"/>
      <c r="AB74" s="135">
        <v>72.16</v>
      </c>
      <c r="AC74" s="77">
        <v>0</v>
      </c>
      <c r="AD74" s="77"/>
      <c r="AE74" s="135">
        <v>60.07</v>
      </c>
      <c r="AF74" s="77">
        <v>0</v>
      </c>
      <c r="AG74" s="77"/>
      <c r="AH74" s="77"/>
      <c r="AI74" s="77"/>
      <c r="AJ74" s="77"/>
      <c r="AK74" s="135">
        <v>189.68</v>
      </c>
      <c r="AL74" s="83">
        <v>210</v>
      </c>
      <c r="AM74" s="83">
        <f>AK74-AL74</f>
        <v>-20.319999999999993</v>
      </c>
      <c r="AN74" s="84">
        <f>IF(AM74&lt;0,0*AK74,0*AL74+0.5*AM74)</f>
        <v>0</v>
      </c>
      <c r="AO74" s="85">
        <v>3</v>
      </c>
      <c r="AP74" s="85"/>
      <c r="AQ74" s="110">
        <f>Q74+(S74*0.25+T74)+(V74*0.25+W74)+(Y74*0.25+Z74)+(AB74*0.25+AC74)+(AE74*0.25+AF74)+(AH74*0.25+AI74)+AN74+AO74</f>
        <v>89.637500000000003</v>
      </c>
    </row>
    <row r="75" spans="1:45" ht="15" hidden="1" x14ac:dyDescent="0.2">
      <c r="A75" s="3">
        <v>68</v>
      </c>
      <c r="C75" s="121" t="s">
        <v>178</v>
      </c>
      <c r="D75" s="121" t="s">
        <v>179</v>
      </c>
      <c r="E75" s="125">
        <v>4</v>
      </c>
      <c r="F75" s="121" t="s">
        <v>83</v>
      </c>
      <c r="G75" s="9"/>
      <c r="H75" s="66">
        <v>0.61111111111111005</v>
      </c>
      <c r="J75" s="81">
        <v>0.635625</v>
      </c>
      <c r="L75" s="79">
        <f>J75-H75</f>
        <v>2.4513888888889945E-2</v>
      </c>
      <c r="M75" s="81">
        <v>2.4305555555555556E-2</v>
      </c>
      <c r="N75" s="79">
        <f>ABS(L75-M75)</f>
        <v>2.0833333333438939E-4</v>
      </c>
      <c r="P75" s="82">
        <f>(N75*24*60*60-60)*0.25</f>
        <v>-10.499999999977188</v>
      </c>
      <c r="Q75" s="82">
        <f>IF((P75&lt;0),0,P75)</f>
        <v>0</v>
      </c>
      <c r="R75" s="77"/>
      <c r="S75" s="135">
        <v>82.41</v>
      </c>
      <c r="T75" s="77">
        <v>0</v>
      </c>
      <c r="U75" s="77"/>
      <c r="V75" s="135">
        <v>46.03</v>
      </c>
      <c r="W75" s="77">
        <v>0</v>
      </c>
      <c r="X75" s="77"/>
      <c r="Y75" s="135">
        <v>48.12</v>
      </c>
      <c r="Z75" s="77">
        <v>0</v>
      </c>
      <c r="AA75" s="77"/>
      <c r="AB75" s="135">
        <v>65.94</v>
      </c>
      <c r="AC75" s="77">
        <v>0</v>
      </c>
      <c r="AD75" s="77"/>
      <c r="AE75" s="135">
        <v>67.13</v>
      </c>
      <c r="AF75" s="77">
        <v>0</v>
      </c>
      <c r="AG75" s="77"/>
      <c r="AH75" s="77"/>
      <c r="AI75" s="77"/>
      <c r="AJ75" s="77"/>
      <c r="AK75" s="135">
        <v>182.99</v>
      </c>
      <c r="AL75" s="83">
        <v>210</v>
      </c>
      <c r="AM75" s="83">
        <f>AK75-AL75</f>
        <v>-27.009999999999991</v>
      </c>
      <c r="AN75" s="84">
        <f>IF(AM75&lt;0,0*AK75,0*AL75+0.5*AM75)</f>
        <v>0</v>
      </c>
      <c r="AO75" s="85">
        <v>0</v>
      </c>
      <c r="AP75" s="85"/>
      <c r="AQ75" s="110">
        <f>Q75+(S75*0.25+T75)+(V75*0.25+W75)+(Y75*0.25+Z75)+(AB75*0.25+AC75)+(AE75*0.25+AF75)+(AH75*0.25+AI75)+AN75+AO75</f>
        <v>77.407499999999999</v>
      </c>
    </row>
    <row r="76" spans="1:45" ht="15" hidden="1" x14ac:dyDescent="0.2">
      <c r="A76" s="3">
        <v>69</v>
      </c>
      <c r="C76" s="121" t="s">
        <v>180</v>
      </c>
      <c r="D76" s="121" t="s">
        <v>181</v>
      </c>
      <c r="E76" s="120">
        <v>4</v>
      </c>
      <c r="F76" s="121" t="s">
        <v>83</v>
      </c>
      <c r="G76" s="9"/>
      <c r="H76" s="66">
        <v>0.61458333333333204</v>
      </c>
      <c r="J76" s="81">
        <v>0.63834490740740735</v>
      </c>
      <c r="L76" s="79">
        <f>J76-H76</f>
        <v>2.3761574074075309E-2</v>
      </c>
      <c r="M76" s="81">
        <v>2.4305555555555556E-2</v>
      </c>
      <c r="N76" s="79">
        <f>ABS(L76-M76)</f>
        <v>5.4398148148024697E-4</v>
      </c>
      <c r="P76" s="82">
        <f>(N76*24*60*60-60)*0.25</f>
        <v>-3.2500000000266649</v>
      </c>
      <c r="Q76" s="82">
        <f>IF((P76&lt;0),0,P76)</f>
        <v>0</v>
      </c>
      <c r="R76" s="77"/>
      <c r="S76" s="135">
        <v>99.6</v>
      </c>
      <c r="T76" s="77">
        <v>0</v>
      </c>
      <c r="U76" s="77"/>
      <c r="V76" s="135">
        <v>53.6</v>
      </c>
      <c r="W76" s="77">
        <v>0</v>
      </c>
      <c r="X76" s="77"/>
      <c r="Y76" s="135">
        <v>50.85</v>
      </c>
      <c r="Z76" s="77">
        <v>0</v>
      </c>
      <c r="AA76" s="77"/>
      <c r="AB76" s="135">
        <v>68.25</v>
      </c>
      <c r="AC76" s="77">
        <v>0</v>
      </c>
      <c r="AD76" s="77"/>
      <c r="AE76" s="135">
        <v>62.94</v>
      </c>
      <c r="AF76" s="77">
        <v>0</v>
      </c>
      <c r="AG76" s="77"/>
      <c r="AH76" s="77"/>
      <c r="AI76" s="77"/>
      <c r="AJ76" s="77"/>
      <c r="AK76" s="135">
        <v>201.2</v>
      </c>
      <c r="AL76" s="83">
        <v>210</v>
      </c>
      <c r="AM76" s="83">
        <f>AK76-AL76</f>
        <v>-8.8000000000000114</v>
      </c>
      <c r="AN76" s="84">
        <f>IF(AM76&lt;0,0*AK76,0*AL76+0.5*AM76)</f>
        <v>0</v>
      </c>
      <c r="AO76" s="85">
        <v>12</v>
      </c>
      <c r="AP76" s="85"/>
      <c r="AQ76" s="110">
        <f>Q76+(S76*0.25+T76)+(V76*0.25+W76)+(Y76*0.25+Z76)+(AB76*0.25+AC76)+(AE76*0.25+AF76)+(AH76*0.25+AI76)+AN76+AO76</f>
        <v>95.809999999999988</v>
      </c>
    </row>
    <row r="77" spans="1:45" ht="15" hidden="1" x14ac:dyDescent="0.2">
      <c r="A77" s="3">
        <v>70</v>
      </c>
      <c r="C77" s="121" t="s">
        <v>182</v>
      </c>
      <c r="D77" s="121" t="s">
        <v>44</v>
      </c>
      <c r="E77" s="120">
        <v>4</v>
      </c>
      <c r="F77" s="121" t="s">
        <v>83</v>
      </c>
      <c r="G77" s="9"/>
      <c r="H77" s="66">
        <v>0.61805555555555503</v>
      </c>
      <c r="J77" s="81">
        <v>0.64239583333333339</v>
      </c>
      <c r="L77" s="79">
        <f>J77-H77</f>
        <v>2.4340277777778363E-2</v>
      </c>
      <c r="M77" s="81">
        <v>2.4305555555555556E-2</v>
      </c>
      <c r="N77" s="79">
        <f>ABS(L77-M77)</f>
        <v>3.4722222222807048E-5</v>
      </c>
      <c r="P77" s="82">
        <f>(N77*24*60*60-60)*0.25</f>
        <v>-14.249999999987368</v>
      </c>
      <c r="Q77" s="82">
        <f>IF((P77&lt;0),0,P77)</f>
        <v>0</v>
      </c>
      <c r="R77" s="77"/>
      <c r="S77" s="135">
        <v>85.88</v>
      </c>
      <c r="T77" s="77">
        <v>0</v>
      </c>
      <c r="U77" s="77"/>
      <c r="V77" s="135">
        <v>42.31</v>
      </c>
      <c r="W77" s="77">
        <v>0</v>
      </c>
      <c r="X77" s="77"/>
      <c r="Y77" s="135">
        <v>47.28</v>
      </c>
      <c r="Z77" s="77">
        <v>0</v>
      </c>
      <c r="AA77" s="77"/>
      <c r="AB77" s="135">
        <v>56.19</v>
      </c>
      <c r="AC77" s="77">
        <v>0</v>
      </c>
      <c r="AD77" s="77"/>
      <c r="AE77" s="135">
        <v>50.92</v>
      </c>
      <c r="AF77" s="77">
        <v>0</v>
      </c>
      <c r="AG77" s="77"/>
      <c r="AH77" s="77"/>
      <c r="AI77" s="77"/>
      <c r="AJ77" s="77"/>
      <c r="AK77" s="135">
        <v>163.25</v>
      </c>
      <c r="AL77" s="83">
        <v>210</v>
      </c>
      <c r="AM77" s="83">
        <f>AK77-AL77</f>
        <v>-46.75</v>
      </c>
      <c r="AN77" s="84">
        <f>IF(AM77&lt;0,0*AK77,0*AL77+0.5*AM77)</f>
        <v>0</v>
      </c>
      <c r="AO77" s="85">
        <v>0</v>
      </c>
      <c r="AP77" s="85"/>
      <c r="AQ77" s="110">
        <f>Q77+(S77*0.25+T77)+(V77*0.25+W77)+(Y77*0.25+Z77)+(AB77*0.25+AC77)+(AE77*0.25+AF77)+(AH77*0.25+AI77)+AN77+AO77</f>
        <v>70.644999999999996</v>
      </c>
    </row>
    <row r="78" spans="1:45" ht="15" hidden="1" x14ac:dyDescent="0.2">
      <c r="A78" s="3">
        <v>71</v>
      </c>
      <c r="C78" s="121" t="s">
        <v>183</v>
      </c>
      <c r="D78" s="121" t="s">
        <v>59</v>
      </c>
      <c r="E78" s="120">
        <v>4</v>
      </c>
      <c r="F78" s="121" t="s">
        <v>83</v>
      </c>
      <c r="G78" s="9"/>
      <c r="H78" s="66">
        <v>0.62152777777777701</v>
      </c>
      <c r="J78" s="81">
        <v>0.645625</v>
      </c>
      <c r="L78" s="79">
        <f>J78-H78</f>
        <v>2.4097222222222991E-2</v>
      </c>
      <c r="M78" s="81">
        <v>2.4305555555555556E-2</v>
      </c>
      <c r="N78" s="79">
        <f>ABS(L78-M78)</f>
        <v>2.0833333333256446E-4</v>
      </c>
      <c r="P78" s="82">
        <f>(N78*24*60*60-60)*0.25</f>
        <v>-10.500000000016609</v>
      </c>
      <c r="Q78" s="82">
        <f>IF((P78&lt;0),0,P78)</f>
        <v>0</v>
      </c>
      <c r="R78" s="77"/>
      <c r="S78" s="135">
        <v>72.56</v>
      </c>
      <c r="T78" s="77">
        <v>0</v>
      </c>
      <c r="U78" s="77"/>
      <c r="V78" s="135">
        <v>41.15</v>
      </c>
      <c r="W78" s="77">
        <v>0</v>
      </c>
      <c r="X78" s="77"/>
      <c r="Y78" s="135">
        <v>37.06</v>
      </c>
      <c r="Z78" s="77">
        <v>0</v>
      </c>
      <c r="AA78" s="77"/>
      <c r="AB78" s="135">
        <v>49.4</v>
      </c>
      <c r="AC78" s="77">
        <v>0</v>
      </c>
      <c r="AD78" s="77"/>
      <c r="AE78" s="135">
        <v>43.45</v>
      </c>
      <c r="AF78" s="77">
        <v>0</v>
      </c>
      <c r="AG78" s="77"/>
      <c r="AH78" s="77"/>
      <c r="AI78" s="77"/>
      <c r="AJ78" s="77"/>
      <c r="AK78" s="135">
        <v>160.58000000000001</v>
      </c>
      <c r="AL78" s="83">
        <v>210</v>
      </c>
      <c r="AM78" s="83">
        <f>AK78-AL78</f>
        <v>-49.419999999999987</v>
      </c>
      <c r="AN78" s="84">
        <f>IF(AM78&lt;0,0*AK78,0*AL78+0.5*AM78)</f>
        <v>0</v>
      </c>
      <c r="AO78" s="85">
        <v>0</v>
      </c>
      <c r="AP78" s="85"/>
      <c r="AQ78" s="110">
        <f>Q78+(S78*0.25+T78)+(V78*0.25+W78)+(Y78*0.25+Z78)+(AB78*0.25+AC78)+(AE78*0.25+AF78)+(AH78*0.25+AI78)+AN78+AO78</f>
        <v>60.905000000000001</v>
      </c>
    </row>
    <row r="79" spans="1:45" ht="15" hidden="1" x14ac:dyDescent="0.2">
      <c r="A79" s="3">
        <v>72</v>
      </c>
      <c r="C79" s="121" t="s">
        <v>184</v>
      </c>
      <c r="D79" s="121" t="s">
        <v>90</v>
      </c>
      <c r="E79" s="125">
        <v>1</v>
      </c>
      <c r="F79" s="121" t="s">
        <v>82</v>
      </c>
      <c r="G79" s="9"/>
      <c r="H79" s="66">
        <v>0.624999999999997</v>
      </c>
      <c r="J79" s="81">
        <v>0.64884259259259258</v>
      </c>
      <c r="L79" s="79">
        <f>J79-H79</f>
        <v>2.384259259259558E-2</v>
      </c>
      <c r="M79" s="81">
        <v>2.4305555555555556E-2</v>
      </c>
      <c r="N79" s="79">
        <f>ABS(L79-M79)</f>
        <v>4.6296296295997644E-4</v>
      </c>
      <c r="P79" s="82">
        <f>(N79*24*60*60-60)*0.25</f>
        <v>-5.0000000000645084</v>
      </c>
      <c r="Q79" s="82">
        <f>IF((P79&lt;0),0,P79)</f>
        <v>0</v>
      </c>
      <c r="R79" s="77"/>
      <c r="S79" s="135">
        <v>76.16</v>
      </c>
      <c r="T79" s="77">
        <v>0</v>
      </c>
      <c r="U79" s="77"/>
      <c r="V79" s="135">
        <v>37.69</v>
      </c>
      <c r="W79" s="77">
        <v>0</v>
      </c>
      <c r="X79" s="77"/>
      <c r="Y79" s="135">
        <v>35.590000000000003</v>
      </c>
      <c r="Z79" s="77">
        <v>0</v>
      </c>
      <c r="AA79" s="77"/>
      <c r="AB79" s="135">
        <v>49</v>
      </c>
      <c r="AC79" s="77">
        <v>0</v>
      </c>
      <c r="AD79" s="77"/>
      <c r="AE79" s="135">
        <v>41.46</v>
      </c>
      <c r="AF79" s="77">
        <v>0</v>
      </c>
      <c r="AG79" s="77"/>
      <c r="AH79" s="77"/>
      <c r="AI79" s="77"/>
      <c r="AJ79" s="77"/>
      <c r="AK79" s="135">
        <v>161.96</v>
      </c>
      <c r="AL79" s="83">
        <v>210</v>
      </c>
      <c r="AM79" s="83">
        <f>AK79-AL79</f>
        <v>-48.039999999999992</v>
      </c>
      <c r="AN79" s="84">
        <f>IF(AM79&lt;0,0*AK79,0*AL79+0.5*AM79)</f>
        <v>0</v>
      </c>
      <c r="AO79" s="85">
        <v>0</v>
      </c>
      <c r="AP79" s="85"/>
      <c r="AQ79" s="110">
        <f>Q79+(S79*0.25+T79)+(V79*0.25+W79)+(Y79*0.25+Z79)+(AB79*0.25+AC79)+(AE79*0.25+AF79)+(AH79*0.25+AI79)+AN79+AO79</f>
        <v>59.975000000000001</v>
      </c>
    </row>
    <row r="80" spans="1:45" ht="15" hidden="1" x14ac:dyDescent="0.2">
      <c r="A80" s="3">
        <v>73</v>
      </c>
      <c r="C80" s="121" t="s">
        <v>185</v>
      </c>
      <c r="D80" s="121" t="s">
        <v>186</v>
      </c>
      <c r="E80" s="120">
        <v>2</v>
      </c>
      <c r="F80" s="121" t="s">
        <v>81</v>
      </c>
      <c r="G80" s="9"/>
      <c r="H80" s="66">
        <v>0.62847222222221899</v>
      </c>
      <c r="J80" s="81">
        <v>0.6522916666666666</v>
      </c>
      <c r="L80" s="79">
        <f>J80-H80</f>
        <v>2.3819444444447613E-2</v>
      </c>
      <c r="M80" s="81">
        <v>2.4305555555555556E-2</v>
      </c>
      <c r="N80" s="79">
        <f>ABS(L80-M80)</f>
        <v>4.8611111110794317E-4</v>
      </c>
      <c r="P80" s="82">
        <f>(N80*24*60*60-60)*0.25</f>
        <v>-4.500000000068427</v>
      </c>
      <c r="Q80" s="82">
        <f>IF((P80&lt;0),0,P80)</f>
        <v>0</v>
      </c>
      <c r="R80" s="77"/>
      <c r="S80" s="135">
        <v>80.94</v>
      </c>
      <c r="T80" s="77">
        <v>0</v>
      </c>
      <c r="U80" s="77"/>
      <c r="V80" s="135">
        <v>43.16</v>
      </c>
      <c r="W80" s="77">
        <v>0</v>
      </c>
      <c r="X80" s="77"/>
      <c r="Y80" s="135">
        <v>46.19</v>
      </c>
      <c r="Z80" s="77">
        <v>0</v>
      </c>
      <c r="AA80" s="77"/>
      <c r="AB80" s="135">
        <v>53.31</v>
      </c>
      <c r="AC80" s="77">
        <v>0</v>
      </c>
      <c r="AD80" s="77"/>
      <c r="AE80" s="135">
        <v>50.86</v>
      </c>
      <c r="AF80" s="77">
        <v>0</v>
      </c>
      <c r="AG80" s="77"/>
      <c r="AH80" s="77"/>
      <c r="AI80" s="77"/>
      <c r="AJ80" s="77"/>
      <c r="AK80" s="135">
        <v>188.88</v>
      </c>
      <c r="AL80" s="83">
        <v>210</v>
      </c>
      <c r="AM80" s="83">
        <f>AK80-AL80</f>
        <v>-21.120000000000005</v>
      </c>
      <c r="AN80" s="84">
        <f>IF(AM80&lt;0,0*AK80,0*AL80+0.5*AM80)</f>
        <v>0</v>
      </c>
      <c r="AO80" s="85">
        <v>0</v>
      </c>
      <c r="AP80" s="85"/>
      <c r="AQ80" s="110">
        <f>Q80+(S80*0.25+T80)+(V80*0.25+W80)+(Y80*0.25+Z80)+(AB80*0.25+AC80)+(AE80*0.25+AF80)+(AH80*0.25+AI80)+AN80+AO80</f>
        <v>68.614999999999995</v>
      </c>
    </row>
    <row r="81" spans="1:46" ht="15" hidden="1" x14ac:dyDescent="0.2">
      <c r="A81" s="3">
        <v>74</v>
      </c>
      <c r="C81" s="121" t="s">
        <v>187</v>
      </c>
      <c r="D81" s="121" t="s">
        <v>188</v>
      </c>
      <c r="E81" s="120">
        <v>3</v>
      </c>
      <c r="F81" s="121" t="s">
        <v>111</v>
      </c>
      <c r="G81" s="9"/>
      <c r="H81" s="66">
        <v>0.63194444444444098</v>
      </c>
      <c r="J81" s="81">
        <v>0.65798611111111105</v>
      </c>
      <c r="L81" s="79">
        <f>J81-H81</f>
        <v>2.6041666666670071E-2</v>
      </c>
      <c r="M81" s="81">
        <v>2.4305555555555556E-2</v>
      </c>
      <c r="N81" s="79">
        <f>ABS(L81-M81)</f>
        <v>1.7361111111145154E-3</v>
      </c>
      <c r="P81" s="82">
        <f>(N81*24*60*60-60)*0.25</f>
        <v>22.500000000073534</v>
      </c>
      <c r="Q81" s="82">
        <f>IF((P81&lt;0),0,P81)</f>
        <v>22.500000000073534</v>
      </c>
      <c r="R81" s="77"/>
      <c r="S81" s="135">
        <v>102.5</v>
      </c>
      <c r="T81" s="77">
        <v>502</v>
      </c>
      <c r="U81" s="77"/>
      <c r="V81" s="135">
        <v>51.22</v>
      </c>
      <c r="W81" s="77">
        <v>0</v>
      </c>
      <c r="X81" s="77"/>
      <c r="Y81" s="135">
        <v>59.44</v>
      </c>
      <c r="Z81" s="77">
        <v>0</v>
      </c>
      <c r="AA81" s="77"/>
      <c r="AB81" s="135">
        <v>65.569999999999993</v>
      </c>
      <c r="AC81" s="77">
        <v>2</v>
      </c>
      <c r="AD81" s="77"/>
      <c r="AE81" s="135">
        <v>64.64</v>
      </c>
      <c r="AF81" s="77">
        <v>0</v>
      </c>
      <c r="AG81" s="77"/>
      <c r="AH81" s="77"/>
      <c r="AI81" s="77"/>
      <c r="AJ81" s="77"/>
      <c r="AK81" s="135">
        <v>163.1</v>
      </c>
      <c r="AL81" s="83">
        <v>210</v>
      </c>
      <c r="AM81" s="83">
        <f>AK81-AL81</f>
        <v>-46.900000000000006</v>
      </c>
      <c r="AN81" s="84">
        <f>IF(AM81&lt;0,0*AK81,0*AL81+0.5*AM81)</f>
        <v>0</v>
      </c>
      <c r="AO81" s="85">
        <v>15</v>
      </c>
      <c r="AP81" s="85"/>
      <c r="AQ81" s="110">
        <f>Q81+(S81*0.25+T81)+(V81*0.25+W81)+(Y81*0.25+Z81)+(AB81*0.25+AC81)+(AE81*0.25+AF81)+(AH81*0.25+AI81)+AN81+AO81</f>
        <v>627.34250000007353</v>
      </c>
    </row>
    <row r="82" spans="1:46" ht="15" hidden="1" x14ac:dyDescent="0.2">
      <c r="A82" s="3">
        <v>75</v>
      </c>
      <c r="C82" s="121" t="s">
        <v>189</v>
      </c>
      <c r="D82" s="121" t="s">
        <v>136</v>
      </c>
      <c r="E82" s="125">
        <v>3</v>
      </c>
      <c r="F82" s="121" t="s">
        <v>111</v>
      </c>
      <c r="G82" s="9"/>
      <c r="H82" s="66">
        <v>0.63541666666666297</v>
      </c>
      <c r="J82" s="81">
        <v>0.65949074074074077</v>
      </c>
      <c r="L82" s="79">
        <f>J82-H82</f>
        <v>2.40740740740778E-2</v>
      </c>
      <c r="M82" s="81">
        <v>2.4305555555555556E-2</v>
      </c>
      <c r="N82" s="79">
        <f>ABS(L82-M82)</f>
        <v>2.3148148147775563E-4</v>
      </c>
      <c r="P82" s="82">
        <f>(N82*24*60*60-60)*0.25</f>
        <v>-10.00000000008048</v>
      </c>
      <c r="Q82" s="82">
        <f>IF((P82&lt;0),0,P82)</f>
        <v>0</v>
      </c>
      <c r="R82" s="77"/>
      <c r="S82" s="135">
        <v>77.06</v>
      </c>
      <c r="T82" s="77">
        <v>0</v>
      </c>
      <c r="U82" s="77"/>
      <c r="V82" s="135">
        <v>41.71</v>
      </c>
      <c r="W82" s="77">
        <v>0</v>
      </c>
      <c r="X82" s="77"/>
      <c r="Y82" s="135">
        <v>37.97</v>
      </c>
      <c r="Z82" s="77">
        <v>0</v>
      </c>
      <c r="AA82" s="77"/>
      <c r="AB82" s="135">
        <v>50.94</v>
      </c>
      <c r="AC82" s="77">
        <v>0</v>
      </c>
      <c r="AD82" s="77"/>
      <c r="AE82" s="135">
        <v>46.26</v>
      </c>
      <c r="AF82" s="77">
        <v>0</v>
      </c>
      <c r="AG82" s="77"/>
      <c r="AH82" s="77"/>
      <c r="AI82" s="77"/>
      <c r="AJ82" s="77"/>
      <c r="AK82" s="135">
        <v>180.4</v>
      </c>
      <c r="AL82" s="83">
        <v>210</v>
      </c>
      <c r="AM82" s="83">
        <f>AK82-AL82</f>
        <v>-29.599999999999994</v>
      </c>
      <c r="AN82" s="84">
        <f>IF(AM82&lt;0,0*AK82,0*AL82+0.5*AM82)</f>
        <v>0</v>
      </c>
      <c r="AO82" s="85">
        <v>0</v>
      </c>
      <c r="AP82" s="85"/>
      <c r="AQ82" s="110">
        <f>Q82+(S82*0.25+T82)+(V82*0.25+W82)+(Y82*0.25+Z82)+(AB82*0.25+AC82)+(AE82*0.25+AF82)+(AH82*0.25+AI82)+AN82+AO82</f>
        <v>63.484999999999999</v>
      </c>
    </row>
    <row r="83" spans="1:46" ht="15" hidden="1" x14ac:dyDescent="0.2">
      <c r="A83" s="3">
        <v>76</v>
      </c>
      <c r="C83" s="121" t="s">
        <v>190</v>
      </c>
      <c r="D83" s="121" t="s">
        <v>124</v>
      </c>
      <c r="E83" s="120">
        <v>3</v>
      </c>
      <c r="F83" s="121" t="s">
        <v>111</v>
      </c>
      <c r="G83" s="9"/>
      <c r="H83" s="66">
        <v>0.63888888888888495</v>
      </c>
      <c r="J83" s="81">
        <v>0.66288194444444437</v>
      </c>
      <c r="L83" s="79">
        <f>J83-H83</f>
        <v>2.3993055555559417E-2</v>
      </c>
      <c r="M83" s="81">
        <v>2.4305555555555556E-2</v>
      </c>
      <c r="N83" s="79">
        <f>ABS(L83-M83)</f>
        <v>3.1249999999613878E-4</v>
      </c>
      <c r="P83" s="82">
        <f>(N83*24*60*60-60)*0.25</f>
        <v>-8.2500000000834035</v>
      </c>
      <c r="Q83" s="82">
        <f>IF((P83&lt;0),0,P83)</f>
        <v>0</v>
      </c>
      <c r="R83" s="77"/>
      <c r="S83" s="135">
        <v>85.16</v>
      </c>
      <c r="T83" s="77">
        <v>0</v>
      </c>
      <c r="U83" s="77"/>
      <c r="V83" s="135">
        <v>49.07</v>
      </c>
      <c r="W83" s="77">
        <v>0</v>
      </c>
      <c r="X83" s="77"/>
      <c r="Y83" s="135">
        <v>48.47</v>
      </c>
      <c r="Z83" s="77">
        <v>0</v>
      </c>
      <c r="AA83" s="77"/>
      <c r="AB83" s="135">
        <v>61</v>
      </c>
      <c r="AC83" s="77">
        <v>0</v>
      </c>
      <c r="AD83" s="77"/>
      <c r="AE83" s="135">
        <v>48.93</v>
      </c>
      <c r="AF83" s="77">
        <v>0</v>
      </c>
      <c r="AG83" s="77"/>
      <c r="AH83" s="77"/>
      <c r="AI83" s="77"/>
      <c r="AJ83" s="77"/>
      <c r="AK83" s="135">
        <v>189.4</v>
      </c>
      <c r="AL83" s="83">
        <v>210</v>
      </c>
      <c r="AM83" s="83">
        <f>AK83-AL83</f>
        <v>-20.599999999999994</v>
      </c>
      <c r="AN83" s="84">
        <f>IF(AM83&lt;0,0*AK83,0*AL83+0.5*AM83)</f>
        <v>0</v>
      </c>
      <c r="AO83" s="85">
        <v>0</v>
      </c>
      <c r="AP83" s="85"/>
      <c r="AQ83" s="110">
        <f>Q83+(S83*0.25+T83)+(V83*0.25+W83)+(Y83*0.25+Z83)+(AB83*0.25+AC83)+(AE83*0.25+AF83)+(AH83*0.25+AI83)+AN83+AO83</f>
        <v>73.157499999999999</v>
      </c>
    </row>
    <row r="84" spans="1:46" ht="15" hidden="1" x14ac:dyDescent="0.2">
      <c r="A84" s="3">
        <v>77</v>
      </c>
      <c r="C84" s="121" t="s">
        <v>191</v>
      </c>
      <c r="D84" s="121" t="s">
        <v>146</v>
      </c>
      <c r="E84" s="120">
        <v>3</v>
      </c>
      <c r="F84" s="121" t="s">
        <v>111</v>
      </c>
      <c r="G84" s="9"/>
      <c r="H84" s="66">
        <v>0.64236111111110705</v>
      </c>
      <c r="J84" s="81">
        <v>0.66628472222222224</v>
      </c>
      <c r="L84" s="79">
        <f>J84-H84</f>
        <v>2.3923611111115184E-2</v>
      </c>
      <c r="M84" s="81">
        <v>2.4305555555555556E-2</v>
      </c>
      <c r="N84" s="79">
        <f>ABS(L84-M84)</f>
        <v>3.8194444444037204E-4</v>
      </c>
      <c r="P84" s="82">
        <f>(N84*24*60*60-60)*0.25</f>
        <v>-6.7500000000879634</v>
      </c>
      <c r="Q84" s="82">
        <f>IF((P84&lt;0),0,P84)</f>
        <v>0</v>
      </c>
      <c r="R84" s="77"/>
      <c r="S84" s="135">
        <v>97.5</v>
      </c>
      <c r="T84" s="77">
        <v>0</v>
      </c>
      <c r="U84" s="77"/>
      <c r="V84" s="135">
        <v>94.69</v>
      </c>
      <c r="W84" s="77">
        <v>0</v>
      </c>
      <c r="X84" s="77"/>
      <c r="Y84" s="135">
        <v>51.69</v>
      </c>
      <c r="Z84" s="77">
        <v>0</v>
      </c>
      <c r="AA84" s="77"/>
      <c r="AB84" s="135">
        <v>62.87</v>
      </c>
      <c r="AC84" s="77">
        <v>0</v>
      </c>
      <c r="AD84" s="77"/>
      <c r="AE84" s="135">
        <v>63.21</v>
      </c>
      <c r="AF84" s="77">
        <v>0</v>
      </c>
      <c r="AG84" s="77"/>
      <c r="AH84" s="77"/>
      <c r="AI84" s="77"/>
      <c r="AJ84" s="77"/>
      <c r="AK84" s="135">
        <v>185.16</v>
      </c>
      <c r="AL84" s="83">
        <v>210</v>
      </c>
      <c r="AM84" s="83">
        <f>AK84-AL84</f>
        <v>-24.840000000000003</v>
      </c>
      <c r="AN84" s="84">
        <f>IF(AM84&lt;0,0*AK84,0*AL84+0.5*AM84)</f>
        <v>0</v>
      </c>
      <c r="AO84" s="85">
        <v>3</v>
      </c>
      <c r="AP84" s="85"/>
      <c r="AQ84" s="110">
        <f>Q84+(S84*0.25+T84)+(V84*0.25+W84)+(Y84*0.25+Z84)+(AB84*0.25+AC84)+(AE84*0.25+AF84)+(AH84*0.25+AI84)+AN84+AO84</f>
        <v>95.49</v>
      </c>
    </row>
    <row r="85" spans="1:46" ht="15" x14ac:dyDescent="0.2">
      <c r="A85" s="3">
        <v>4</v>
      </c>
      <c r="B85" s="107"/>
      <c r="C85" s="121" t="s">
        <v>77</v>
      </c>
      <c r="D85" s="121" t="s">
        <v>59</v>
      </c>
      <c r="E85" s="120">
        <v>5</v>
      </c>
      <c r="F85" s="121" t="s">
        <v>84</v>
      </c>
      <c r="G85" s="123"/>
      <c r="H85" s="66">
        <v>0.3888888888888889</v>
      </c>
      <c r="I85" s="77"/>
      <c r="J85" s="66">
        <v>0.4130092592592593</v>
      </c>
      <c r="K85" s="80"/>
      <c r="L85" s="79">
        <f>J85-H85</f>
        <v>2.4120370370370403E-2</v>
      </c>
      <c r="M85" s="81">
        <v>2.4305555555555556E-2</v>
      </c>
      <c r="N85" s="79">
        <f>ABS(L85-M85)</f>
        <v>1.8518518518515284E-4</v>
      </c>
      <c r="O85" s="80"/>
      <c r="P85" s="82">
        <f>(N85*24*60*60-60)*0.25</f>
        <v>-11.000000000000698</v>
      </c>
      <c r="Q85" s="82">
        <f>IF((P85&lt;0),0,P85)</f>
        <v>0</v>
      </c>
      <c r="R85" s="77"/>
      <c r="S85" s="135">
        <v>107.97</v>
      </c>
      <c r="T85" s="77">
        <v>0</v>
      </c>
      <c r="U85" s="77"/>
      <c r="V85" s="135">
        <v>52.56</v>
      </c>
      <c r="W85" s="77">
        <v>0</v>
      </c>
      <c r="X85" s="77"/>
      <c r="Y85" s="135">
        <v>47.63</v>
      </c>
      <c r="Z85" s="77">
        <v>0</v>
      </c>
      <c r="AA85" s="77"/>
      <c r="AB85" s="135">
        <v>70.75</v>
      </c>
      <c r="AC85" s="77">
        <v>0</v>
      </c>
      <c r="AD85" s="77"/>
      <c r="AE85" s="135">
        <v>62.24</v>
      </c>
      <c r="AF85" s="77">
        <v>0</v>
      </c>
      <c r="AG85" s="77"/>
      <c r="AH85" s="77"/>
      <c r="AI85" s="77"/>
      <c r="AJ85" s="77"/>
      <c r="AK85" s="135">
        <v>196.42</v>
      </c>
      <c r="AL85" s="83">
        <v>210</v>
      </c>
      <c r="AM85" s="83">
        <f>AK85-AL85</f>
        <v>-13.580000000000013</v>
      </c>
      <c r="AN85" s="84">
        <f>IF(AM85&lt;0,0*AK85,0*AL85+0.5*AM85)</f>
        <v>0</v>
      </c>
      <c r="AO85" s="85">
        <v>6</v>
      </c>
      <c r="AP85" s="85"/>
      <c r="AQ85" s="200">
        <f>Q85+(S85*0.25+T85)+(V85*0.25+W85)+(Y85*0.25+Z85)+(AB85*0.25+AC85)+(AE85*0.25+AF85)+(AH85*0.25+AI85)+AN85+AO85</f>
        <v>91.287499999999994</v>
      </c>
      <c r="AR85" s="107"/>
      <c r="AS85" s="87">
        <v>9</v>
      </c>
      <c r="AT85" s="107"/>
    </row>
    <row r="86" spans="1:46" ht="15" x14ac:dyDescent="0.2">
      <c r="A86" s="3">
        <v>9</v>
      </c>
      <c r="C86" s="121" t="s">
        <v>91</v>
      </c>
      <c r="D86" s="121" t="s">
        <v>92</v>
      </c>
      <c r="E86" s="120">
        <v>5</v>
      </c>
      <c r="F86" s="121" t="s">
        <v>84</v>
      </c>
      <c r="G86" s="75"/>
      <c r="H86" s="66">
        <v>0.40625</v>
      </c>
      <c r="I86" s="77"/>
      <c r="J86" s="66">
        <v>0.43025462962962963</v>
      </c>
      <c r="K86" s="80"/>
      <c r="L86" s="79">
        <f>J86-H86</f>
        <v>2.4004629629629626E-2</v>
      </c>
      <c r="M86" s="81">
        <v>2.4305555555555556E-2</v>
      </c>
      <c r="N86" s="79">
        <f>ABS(L86-M86)</f>
        <v>3.0092592592593018E-4</v>
      </c>
      <c r="O86" s="80"/>
      <c r="P86" s="82">
        <f>(N86*24*60*60-60)*0.25</f>
        <v>-8.4999999999999076</v>
      </c>
      <c r="Q86" s="82">
        <f>IF((P86&lt;0),0,P86)</f>
        <v>0</v>
      </c>
      <c r="R86" s="77"/>
      <c r="S86" s="135">
        <v>87.09</v>
      </c>
      <c r="T86" s="77">
        <v>0</v>
      </c>
      <c r="U86" s="77"/>
      <c r="V86" s="135">
        <v>64.44</v>
      </c>
      <c r="W86" s="77">
        <v>20</v>
      </c>
      <c r="X86" s="77"/>
      <c r="Y86" s="135">
        <v>50.81</v>
      </c>
      <c r="Z86" s="77">
        <v>0</v>
      </c>
      <c r="AA86" s="77"/>
      <c r="AB86" s="135">
        <v>73.13</v>
      </c>
      <c r="AC86" s="77">
        <v>0</v>
      </c>
      <c r="AD86" s="77"/>
      <c r="AE86" s="135">
        <v>87.11</v>
      </c>
      <c r="AF86" s="77">
        <v>4</v>
      </c>
      <c r="AG86" s="77"/>
      <c r="AH86" s="77"/>
      <c r="AI86" s="77"/>
      <c r="AJ86" s="77"/>
      <c r="AK86" s="135">
        <v>171</v>
      </c>
      <c r="AL86" s="83">
        <v>210</v>
      </c>
      <c r="AM86" s="83">
        <f>AK86-AL86</f>
        <v>-39</v>
      </c>
      <c r="AN86" s="84">
        <f>IF(AM86&lt;0,0*AK86,0*AL86+0.5*AM86)</f>
        <v>0</v>
      </c>
      <c r="AO86" s="85">
        <v>0</v>
      </c>
      <c r="AP86" s="85"/>
      <c r="AQ86" s="200">
        <f>Q86+(S86*0.25+T86)+(V86*0.25+W86)+(Y86*0.25+Z86)+(AB86*0.25+AC86)+(AE86*0.25+AF86)+(AH86*0.25+AI86)+AN86+AO86</f>
        <v>114.64500000000001</v>
      </c>
      <c r="AS86" s="105">
        <v>10</v>
      </c>
    </row>
    <row r="87" spans="1:46" ht="15" hidden="1" x14ac:dyDescent="0.2">
      <c r="A87" s="3">
        <v>80</v>
      </c>
      <c r="C87" s="121" t="s">
        <v>195</v>
      </c>
      <c r="D87" s="121" t="s">
        <v>196</v>
      </c>
      <c r="E87" s="120">
        <v>3</v>
      </c>
      <c r="F87" s="121" t="s">
        <v>111</v>
      </c>
      <c r="G87" s="9"/>
      <c r="H87" s="66">
        <v>0.65277777777777302</v>
      </c>
      <c r="J87" s="81">
        <v>0.67681712962962959</v>
      </c>
      <c r="L87" s="79">
        <f t="shared" ref="L75:L89" si="6">J87-H87</f>
        <v>2.4039351851856572E-2</v>
      </c>
      <c r="M87" s="81">
        <v>2.4305555555555556E-2</v>
      </c>
      <c r="N87" s="79">
        <f t="shared" ref="N80:N89" si="7">ABS(L87-M87)</f>
        <v>2.6620370369898408E-4</v>
      </c>
      <c r="P87" s="82">
        <f t="shared" ref="P76:P92" si="8">(N87*24*60*60-60)*0.25</f>
        <v>-9.2500000001019451</v>
      </c>
      <c r="Q87" s="82">
        <f t="shared" ref="Q75:Q89" si="9">IF((P87&lt;0),0,P87)</f>
        <v>0</v>
      </c>
      <c r="R87" s="77"/>
      <c r="S87" s="135">
        <v>81.16</v>
      </c>
      <c r="T87" s="77">
        <v>0</v>
      </c>
      <c r="U87" s="77"/>
      <c r="V87" s="135">
        <v>55.38</v>
      </c>
      <c r="W87" s="77">
        <v>0</v>
      </c>
      <c r="X87" s="77"/>
      <c r="Y87" s="135">
        <v>44.03</v>
      </c>
      <c r="Z87" s="77">
        <v>0</v>
      </c>
      <c r="AA87" s="77"/>
      <c r="AB87" s="135">
        <v>62.08</v>
      </c>
      <c r="AC87" s="77">
        <v>0</v>
      </c>
      <c r="AD87" s="77"/>
      <c r="AE87" s="135">
        <v>50.48</v>
      </c>
      <c r="AF87" s="77">
        <v>0</v>
      </c>
      <c r="AG87" s="77"/>
      <c r="AH87" s="77"/>
      <c r="AI87" s="77"/>
      <c r="AJ87" s="77"/>
      <c r="AK87" s="135">
        <v>201.96</v>
      </c>
      <c r="AL87" s="83">
        <v>210</v>
      </c>
      <c r="AM87" s="83">
        <f t="shared" ref="AM75:AM89" si="10">AK87-AL87</f>
        <v>-8.039999999999992</v>
      </c>
      <c r="AN87" s="84">
        <f t="shared" ref="AN75:AN89" si="11">IF(AM87&lt;0,0*AK87,0*AL87+0.5*AM87)</f>
        <v>0</v>
      </c>
      <c r="AO87" s="85">
        <v>0</v>
      </c>
      <c r="AP87" s="85"/>
      <c r="AQ87" s="110">
        <f t="shared" ref="AQ76:AQ89" si="12">Q87+(S87*0.25+T87)+(V87*0.25+W87)+(Y87*0.25+Z87)+(AB87*0.25+AC87)+(AE87*0.25+AF87)+(AH87*0.25+AI87)+AN87+AO87</f>
        <v>73.282499999999999</v>
      </c>
    </row>
    <row r="88" spans="1:46" ht="15" hidden="1" x14ac:dyDescent="0.2">
      <c r="A88" s="3">
        <v>81</v>
      </c>
      <c r="C88" s="121" t="s">
        <v>197</v>
      </c>
      <c r="D88" s="121" t="s">
        <v>198</v>
      </c>
      <c r="E88" s="120">
        <v>3</v>
      </c>
      <c r="F88" s="121" t="s">
        <v>111</v>
      </c>
      <c r="G88" s="9"/>
      <c r="H88" s="66">
        <v>0.656249999999995</v>
      </c>
      <c r="J88" s="81">
        <v>0.68043981481481486</v>
      </c>
      <c r="L88" s="79">
        <f t="shared" si="6"/>
        <v>2.4189814814819854E-2</v>
      </c>
      <c r="M88" s="81">
        <v>2.4305555555555556E-2</v>
      </c>
      <c r="N88" s="79">
        <f t="shared" si="7"/>
        <v>1.1574074073570154E-4</v>
      </c>
      <c r="P88" s="82">
        <f t="shared" si="8"/>
        <v>-12.500000000108846</v>
      </c>
      <c r="Q88" s="82">
        <f t="shared" si="9"/>
        <v>0</v>
      </c>
      <c r="R88" s="77"/>
      <c r="S88" s="135">
        <v>85.15</v>
      </c>
      <c r="T88" s="77">
        <v>0</v>
      </c>
      <c r="U88" s="77"/>
      <c r="V88" s="135">
        <v>47.31</v>
      </c>
      <c r="W88" s="77">
        <v>0</v>
      </c>
      <c r="X88" s="77"/>
      <c r="Y88" s="135">
        <v>47.09</v>
      </c>
      <c r="Z88" s="77">
        <v>0</v>
      </c>
      <c r="AA88" s="77"/>
      <c r="AB88" s="135">
        <v>58.78</v>
      </c>
      <c r="AC88" s="77">
        <v>0</v>
      </c>
      <c r="AD88" s="77"/>
      <c r="AE88" s="135">
        <v>49.55</v>
      </c>
      <c r="AF88" s="77">
        <v>0</v>
      </c>
      <c r="AG88" s="77"/>
      <c r="AH88" s="77"/>
      <c r="AI88" s="77"/>
      <c r="AJ88" s="77"/>
      <c r="AK88" s="135">
        <v>214.89</v>
      </c>
      <c r="AL88" s="83">
        <v>210</v>
      </c>
      <c r="AM88" s="83">
        <f t="shared" si="10"/>
        <v>4.8899999999999864</v>
      </c>
      <c r="AN88" s="84">
        <f t="shared" si="11"/>
        <v>2.4449999999999932</v>
      </c>
      <c r="AO88" s="85">
        <v>0</v>
      </c>
      <c r="AP88" s="85"/>
      <c r="AQ88" s="110">
        <f t="shared" si="12"/>
        <v>74.414999999999992</v>
      </c>
    </row>
    <row r="89" spans="1:46" ht="15" hidden="1" x14ac:dyDescent="0.2">
      <c r="A89" s="3">
        <v>82</v>
      </c>
      <c r="C89" s="121" t="s">
        <v>199</v>
      </c>
      <c r="D89" s="121" t="s">
        <v>160</v>
      </c>
      <c r="E89" s="120">
        <v>2</v>
      </c>
      <c r="F89" s="121" t="s">
        <v>81</v>
      </c>
      <c r="G89" s="9"/>
      <c r="H89" s="66">
        <v>0.65972222222221699</v>
      </c>
      <c r="J89" s="81">
        <v>0.68443287037037026</v>
      </c>
      <c r="L89" s="79">
        <f t="shared" si="6"/>
        <v>2.4710648148153269E-2</v>
      </c>
      <c r="M89" s="81">
        <v>2.4305555555555556E-2</v>
      </c>
      <c r="N89" s="79">
        <f t="shared" si="7"/>
        <v>4.0509259259771321E-4</v>
      </c>
      <c r="P89" s="82">
        <f t="shared" si="8"/>
        <v>-6.2499999998893951</v>
      </c>
      <c r="Q89" s="82">
        <f t="shared" si="9"/>
        <v>0</v>
      </c>
      <c r="R89" s="77"/>
      <c r="S89" s="135">
        <v>80.16</v>
      </c>
      <c r="T89" s="77">
        <v>0</v>
      </c>
      <c r="U89" s="77"/>
      <c r="V89" s="135">
        <v>39.409999999999997</v>
      </c>
      <c r="W89" s="77">
        <v>0</v>
      </c>
      <c r="X89" s="77"/>
      <c r="Y89" s="135">
        <v>38.4</v>
      </c>
      <c r="Z89" s="77">
        <v>0</v>
      </c>
      <c r="AA89" s="77"/>
      <c r="AB89" s="135">
        <v>52.75</v>
      </c>
      <c r="AC89" s="77">
        <v>0</v>
      </c>
      <c r="AD89" s="77"/>
      <c r="AE89" s="135">
        <v>45.84</v>
      </c>
      <c r="AF89" s="77">
        <v>0</v>
      </c>
      <c r="AG89" s="77"/>
      <c r="AH89" s="77"/>
      <c r="AI89" s="77"/>
      <c r="AJ89" s="77"/>
      <c r="AK89" s="135">
        <v>162.44999999999999</v>
      </c>
      <c r="AL89" s="83">
        <v>210</v>
      </c>
      <c r="AM89" s="83">
        <f t="shared" si="10"/>
        <v>-47.550000000000011</v>
      </c>
      <c r="AN89" s="84">
        <f t="shared" si="11"/>
        <v>0</v>
      </c>
      <c r="AO89" s="85">
        <v>0</v>
      </c>
      <c r="AP89" s="85"/>
      <c r="AQ89" s="110">
        <f t="shared" si="12"/>
        <v>64.14</v>
      </c>
    </row>
    <row r="90" spans="1:46" s="77" customFormat="1" ht="15" x14ac:dyDescent="0.2">
      <c r="C90" s="121"/>
      <c r="D90" s="121"/>
      <c r="E90" s="120"/>
      <c r="F90" s="121"/>
      <c r="G90" s="85"/>
      <c r="H90" s="81"/>
      <c r="I90" s="88"/>
      <c r="J90" s="81"/>
      <c r="K90" s="88"/>
      <c r="L90" s="79"/>
      <c r="M90" s="81"/>
      <c r="N90" s="79"/>
      <c r="O90" s="88"/>
      <c r="P90" s="82"/>
      <c r="Q90" s="82"/>
      <c r="S90" s="135"/>
      <c r="V90" s="135"/>
      <c r="Y90" s="135"/>
      <c r="AB90" s="135"/>
      <c r="AE90" s="135"/>
      <c r="AK90" s="135"/>
      <c r="AL90" s="83"/>
      <c r="AM90" s="83"/>
      <c r="AN90" s="84"/>
      <c r="AO90" s="85"/>
      <c r="AP90" s="85"/>
      <c r="AQ90" s="200"/>
      <c r="AR90" s="91"/>
      <c r="AS90" s="92"/>
    </row>
    <row r="91" spans="1:46" x14ac:dyDescent="0.2">
      <c r="C91" s="9"/>
      <c r="D91" s="9"/>
      <c r="E91" s="9"/>
      <c r="F91" s="73"/>
      <c r="G91" s="9"/>
      <c r="H91" s="66"/>
      <c r="L91" s="65"/>
      <c r="M91" s="66"/>
      <c r="N91" s="65"/>
      <c r="P91" s="68"/>
      <c r="Q91" s="82"/>
      <c r="AN91" s="71"/>
      <c r="AQ91" s="200"/>
    </row>
    <row r="92" spans="1:46" x14ac:dyDescent="0.2">
      <c r="C92" s="9"/>
      <c r="D92" s="9"/>
      <c r="E92" s="9"/>
      <c r="F92" s="73"/>
      <c r="G92" s="9"/>
      <c r="H92" s="66"/>
      <c r="L92" s="65"/>
      <c r="M92" s="66"/>
      <c r="N92" s="65"/>
      <c r="P92" s="68"/>
      <c r="Q92" s="68"/>
      <c r="AN92" s="71"/>
      <c r="AQ92" s="200"/>
    </row>
    <row r="93" spans="1:46" x14ac:dyDescent="0.2">
      <c r="C93" s="9"/>
      <c r="D93" s="9"/>
      <c r="E93" s="9"/>
      <c r="F93" s="73"/>
      <c r="G93" s="9"/>
      <c r="H93" s="66"/>
      <c r="L93" s="65"/>
      <c r="M93" s="66"/>
      <c r="N93" s="65"/>
      <c r="P93" s="68"/>
      <c r="Q93" s="68"/>
      <c r="AN93" s="71"/>
      <c r="AQ93" s="200"/>
    </row>
    <row r="94" spans="1:46" x14ac:dyDescent="0.2">
      <c r="C94" s="9"/>
      <c r="D94" s="9"/>
      <c r="E94" s="9"/>
      <c r="F94" s="73"/>
      <c r="G94" s="9"/>
      <c r="H94" s="66"/>
      <c r="L94" s="65"/>
      <c r="M94" s="66"/>
      <c r="N94" s="65"/>
      <c r="P94" s="68"/>
      <c r="Q94" s="68"/>
      <c r="AN94" s="71"/>
      <c r="AQ94" s="200"/>
    </row>
    <row r="95" spans="1:46" x14ac:dyDescent="0.2">
      <c r="C95" s="9"/>
      <c r="D95" s="9"/>
      <c r="E95" s="9"/>
      <c r="F95" s="73"/>
      <c r="G95" s="9"/>
      <c r="H95" s="66"/>
      <c r="L95" s="65"/>
      <c r="M95" s="66"/>
      <c r="N95" s="65"/>
      <c r="P95" s="68"/>
      <c r="Q95" s="68"/>
      <c r="AN95" s="71"/>
      <c r="AQ95" s="198"/>
    </row>
    <row r="96" spans="1:46" x14ac:dyDescent="0.2">
      <c r="C96" s="9"/>
      <c r="D96" s="9"/>
      <c r="E96" s="9"/>
      <c r="F96" s="73"/>
      <c r="G96" s="9"/>
      <c r="H96" s="66"/>
      <c r="L96" s="65"/>
      <c r="M96" s="66"/>
      <c r="N96" s="65"/>
      <c r="P96" s="68"/>
      <c r="Q96" s="68"/>
      <c r="AN96" s="71"/>
      <c r="AQ96" s="198"/>
    </row>
    <row r="97" spans="8:43" x14ac:dyDescent="0.2">
      <c r="H97" s="58"/>
      <c r="L97" s="65"/>
      <c r="M97" s="66"/>
      <c r="N97" s="65"/>
      <c r="P97" s="68"/>
      <c r="Q97" s="68"/>
      <c r="AN97" s="71"/>
      <c r="AQ97" s="198"/>
    </row>
    <row r="98" spans="8:43" x14ac:dyDescent="0.2">
      <c r="H98" s="58"/>
      <c r="L98" s="65"/>
      <c r="M98" s="66"/>
      <c r="N98" s="65"/>
      <c r="P98" s="68"/>
      <c r="Q98" s="68"/>
      <c r="AN98" s="71"/>
      <c r="AQ98" s="198"/>
    </row>
  </sheetData>
  <autoFilter ref="A11:AT89">
    <filterColumn colId="4">
      <filters>
        <filter val="5"/>
      </filters>
    </filterColumn>
  </autoFilter>
  <sortState ref="A14:AT86">
    <sortCondition ref="AQ14:AQ86"/>
  </sortState>
  <mergeCells count="1">
    <mergeCell ref="E4:F4"/>
  </mergeCells>
  <printOptions gridLines="1"/>
  <pageMargins left="0.15748031496062992" right="0.19685039370078741" top="0.98425196850393704" bottom="0.98425196850393704" header="0.51181102362204722" footer="0.51181102362204722"/>
  <pageSetup paperSize="9" scale="90" pageOrder="overThenDown" orientation="landscape" horizontalDpi="300" verticalDpi="300" r:id="rId1"/>
  <headerFooter alignWithMargins="0">
    <oddFooter>&amp;L&amp;"Arial,Standaard"&amp;9Datum: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98"/>
  <sheetViews>
    <sheetView zoomScaleNormal="100" workbookViewId="0">
      <pane xSplit="4" ySplit="10" topLeftCell="E11" activePane="bottomRight" state="frozen"/>
      <selection pane="topRight" activeCell="F1" sqref="F1"/>
      <selection pane="bottomLeft" activeCell="A12" sqref="A12"/>
      <selection pane="bottomRight" activeCell="T100" sqref="T100"/>
    </sheetView>
  </sheetViews>
  <sheetFormatPr defaultRowHeight="12.75" x14ac:dyDescent="0.2"/>
  <cols>
    <col min="1" max="1" width="3" style="3" customWidth="1"/>
    <col min="2" max="2" width="1.125" style="3" customWidth="1"/>
    <col min="3" max="3" width="17.125" style="3" customWidth="1"/>
    <col min="4" max="4" width="22.75" style="3" hidden="1" customWidth="1"/>
    <col min="5" max="5" width="3.25" style="3" customWidth="1"/>
    <col min="6" max="6" width="4.125" style="63" customWidth="1"/>
    <col min="7" max="7" width="1.125" style="3" customWidth="1"/>
    <col min="8" max="8" width="7.625" style="76" hidden="1" customWidth="1"/>
    <col min="9" max="9" width="1.125" style="5" hidden="1" customWidth="1"/>
    <col min="10" max="10" width="7.625" style="58" hidden="1" customWidth="1"/>
    <col min="11" max="11" width="1.125" style="5" hidden="1" customWidth="1"/>
    <col min="12" max="14" width="7.875" style="76" hidden="1" customWidth="1"/>
    <col min="15" max="15" width="1.125" style="5" hidden="1" customWidth="1"/>
    <col min="16" max="16" width="7.25" style="6" customWidth="1"/>
    <col min="17" max="17" width="10.25" style="6" customWidth="1"/>
    <col min="18" max="18" width="1.125" style="3" customWidth="1"/>
    <col min="19" max="19" width="5.75" style="128" bestFit="1" customWidth="1"/>
    <col min="20" max="20" width="4.875" style="3" customWidth="1"/>
    <col min="21" max="21" width="1.125" style="3" customWidth="1"/>
    <col min="22" max="22" width="5.75" style="128" bestFit="1" customWidth="1"/>
    <col min="23" max="23" width="4.875" style="3" customWidth="1"/>
    <col min="24" max="24" width="1.125" style="3" customWidth="1"/>
    <col min="25" max="25" width="4.875" style="128" customWidth="1"/>
    <col min="26" max="26" width="4.625" style="3" customWidth="1"/>
    <col min="27" max="27" width="1.125" style="3" customWidth="1"/>
    <col min="28" max="28" width="4.875" style="128" customWidth="1"/>
    <col min="29" max="29" width="4.875" style="3" customWidth="1"/>
    <col min="30" max="30" width="1.125" style="3" customWidth="1"/>
    <col min="31" max="31" width="4.875" style="128" customWidth="1"/>
    <col min="32" max="32" width="4.875" style="3" customWidth="1"/>
    <col min="33" max="33" width="1.125" style="3" hidden="1" customWidth="1"/>
    <col min="34" max="34" width="4.875" style="7" hidden="1" customWidth="1"/>
    <col min="35" max="35" width="4.875" style="3" hidden="1" customWidth="1"/>
    <col min="36" max="36" width="1.125" style="3" customWidth="1"/>
    <col min="37" max="37" width="6.5" style="128" customWidth="1"/>
    <col min="38" max="38" width="9.375" style="8" hidden="1" customWidth="1"/>
    <col min="39" max="39" width="7.875" style="8" hidden="1" customWidth="1"/>
    <col min="40" max="40" width="5.875" style="9" customWidth="1"/>
    <col min="41" max="41" width="4.875" style="3" customWidth="1"/>
    <col min="42" max="42" width="1.125" style="3" customWidth="1"/>
    <col min="43" max="43" width="7.625" style="10" customWidth="1"/>
    <col min="44" max="44" width="1.125" style="10" customWidth="1"/>
    <col min="45" max="45" width="4.875" style="11" customWidth="1"/>
    <col min="46" max="16384" width="9" style="3"/>
  </cols>
  <sheetData>
    <row r="1" spans="1:46" ht="18.75" x14ac:dyDescent="0.3">
      <c r="A1" s="1" t="s">
        <v>74</v>
      </c>
      <c r="B1" s="2"/>
    </row>
    <row r="4" spans="1:46" ht="15.75" customHeight="1" x14ac:dyDescent="0.2">
      <c r="A4" s="13" t="s">
        <v>0</v>
      </c>
      <c r="B4" s="13"/>
      <c r="C4" s="12" t="s">
        <v>1</v>
      </c>
      <c r="D4" s="12"/>
      <c r="E4" s="127" t="s">
        <v>80</v>
      </c>
      <c r="F4" s="127"/>
      <c r="G4" s="126"/>
      <c r="H4" s="15"/>
      <c r="I4" s="17" t="s">
        <v>3</v>
      </c>
      <c r="J4" s="17"/>
      <c r="K4" s="18"/>
      <c r="L4" s="19" t="s">
        <v>4</v>
      </c>
      <c r="M4" s="19" t="s">
        <v>5</v>
      </c>
      <c r="N4" s="19" t="s">
        <v>6</v>
      </c>
      <c r="O4" s="16"/>
      <c r="P4" s="20" t="s">
        <v>7</v>
      </c>
      <c r="Q4" s="151" t="s">
        <v>3</v>
      </c>
      <c r="R4" s="13"/>
      <c r="S4" s="129"/>
      <c r="T4" s="23" t="s">
        <v>8</v>
      </c>
      <c r="U4" s="24"/>
      <c r="V4" s="136"/>
      <c r="W4" s="23" t="s">
        <v>9</v>
      </c>
      <c r="X4" s="13"/>
      <c r="Y4" s="136"/>
      <c r="Z4" s="23" t="s">
        <v>10</v>
      </c>
      <c r="AA4" s="13"/>
      <c r="AB4" s="136"/>
      <c r="AC4" s="23" t="s">
        <v>11</v>
      </c>
      <c r="AD4" s="13"/>
      <c r="AE4" s="136"/>
      <c r="AF4" s="23" t="s">
        <v>12</v>
      </c>
      <c r="AG4" s="94"/>
      <c r="AH4" s="25"/>
      <c r="AI4" s="23" t="s">
        <v>72</v>
      </c>
      <c r="AJ4" s="13"/>
      <c r="AK4" s="137" t="s">
        <v>13</v>
      </c>
      <c r="AL4" s="27"/>
      <c r="AM4" s="17" t="s">
        <v>13</v>
      </c>
      <c r="AN4" s="17"/>
      <c r="AO4" s="28"/>
      <c r="AP4" s="13"/>
      <c r="AQ4" s="29" t="s">
        <v>14</v>
      </c>
      <c r="AR4" s="30"/>
      <c r="AS4" s="31" t="s">
        <v>15</v>
      </c>
    </row>
    <row r="5" spans="1:46" x14ac:dyDescent="0.2">
      <c r="A5" s="13"/>
      <c r="B5" s="13"/>
      <c r="C5" s="13"/>
      <c r="D5" s="13"/>
      <c r="E5" s="13"/>
      <c r="F5" s="126"/>
      <c r="G5" s="13"/>
      <c r="H5" s="32"/>
      <c r="I5" s="33"/>
      <c r="J5" s="32"/>
      <c r="K5" s="33"/>
      <c r="L5" s="32" t="s">
        <v>16</v>
      </c>
      <c r="M5" s="32" t="s">
        <v>17</v>
      </c>
      <c r="N5" s="32" t="s">
        <v>18</v>
      </c>
      <c r="O5" s="34"/>
      <c r="P5" s="35" t="s">
        <v>19</v>
      </c>
      <c r="Q5" s="36" t="s">
        <v>20</v>
      </c>
      <c r="R5" s="13"/>
      <c r="S5" s="130" t="s">
        <v>17</v>
      </c>
      <c r="T5" s="38" t="s">
        <v>21</v>
      </c>
      <c r="U5" s="24"/>
      <c r="V5" s="130" t="s">
        <v>17</v>
      </c>
      <c r="W5" s="38" t="s">
        <v>21</v>
      </c>
      <c r="X5" s="13"/>
      <c r="Y5" s="130" t="s">
        <v>17</v>
      </c>
      <c r="Z5" s="38" t="s">
        <v>21</v>
      </c>
      <c r="AA5" s="13"/>
      <c r="AB5" s="130" t="s">
        <v>17</v>
      </c>
      <c r="AC5" s="38" t="s">
        <v>21</v>
      </c>
      <c r="AD5" s="13"/>
      <c r="AE5" s="130" t="s">
        <v>17</v>
      </c>
      <c r="AF5" s="38" t="s">
        <v>21</v>
      </c>
      <c r="AG5" s="24"/>
      <c r="AH5" s="37" t="s">
        <v>17</v>
      </c>
      <c r="AI5" s="38" t="s">
        <v>21</v>
      </c>
      <c r="AJ5" s="13"/>
      <c r="AK5" s="138" t="s">
        <v>22</v>
      </c>
      <c r="AL5" s="40" t="s">
        <v>23</v>
      </c>
      <c r="AM5" s="40" t="s">
        <v>24</v>
      </c>
      <c r="AN5" s="41" t="s">
        <v>25</v>
      </c>
      <c r="AO5" s="38" t="s">
        <v>26</v>
      </c>
      <c r="AP5" s="13"/>
      <c r="AQ5" s="42" t="s">
        <v>26</v>
      </c>
      <c r="AR5" s="30"/>
      <c r="AS5" s="43" t="s">
        <v>27</v>
      </c>
    </row>
    <row r="6" spans="1:46" x14ac:dyDescent="0.2">
      <c r="A6" s="13"/>
      <c r="B6" s="13"/>
      <c r="C6" s="13"/>
      <c r="D6" s="13"/>
      <c r="E6" s="13"/>
      <c r="F6" s="126"/>
      <c r="G6" s="13"/>
      <c r="H6" s="41" t="s">
        <v>28</v>
      </c>
      <c r="I6" s="33"/>
      <c r="J6" s="41" t="s">
        <v>29</v>
      </c>
      <c r="K6" s="33"/>
      <c r="L6" s="32"/>
      <c r="M6" s="32"/>
      <c r="N6" s="32"/>
      <c r="O6" s="34"/>
      <c r="P6" s="35"/>
      <c r="Q6" s="44" t="s">
        <v>26</v>
      </c>
      <c r="R6" s="13"/>
      <c r="S6" s="131"/>
      <c r="T6" s="46" t="s">
        <v>30</v>
      </c>
      <c r="U6" s="24"/>
      <c r="V6" s="131"/>
      <c r="W6" s="46" t="s">
        <v>30</v>
      </c>
      <c r="X6" s="13"/>
      <c r="Y6" s="131"/>
      <c r="Z6" s="46" t="s">
        <v>30</v>
      </c>
      <c r="AA6" s="13"/>
      <c r="AB6" s="131"/>
      <c r="AC6" s="46" t="s">
        <v>30</v>
      </c>
      <c r="AD6" s="13"/>
      <c r="AE6" s="131"/>
      <c r="AF6" s="46" t="s">
        <v>30</v>
      </c>
      <c r="AG6" s="24"/>
      <c r="AH6" s="45"/>
      <c r="AI6" s="46" t="s">
        <v>30</v>
      </c>
      <c r="AJ6" s="13"/>
      <c r="AK6" s="139" t="s">
        <v>31</v>
      </c>
      <c r="AL6" s="40" t="s">
        <v>17</v>
      </c>
      <c r="AM6" s="40" t="s">
        <v>18</v>
      </c>
      <c r="AN6" s="48" t="s">
        <v>26</v>
      </c>
      <c r="AO6" s="49" t="s">
        <v>30</v>
      </c>
      <c r="AP6" s="13"/>
      <c r="AQ6" s="42" t="s">
        <v>32</v>
      </c>
      <c r="AR6" s="30"/>
      <c r="AS6" s="43"/>
    </row>
    <row r="7" spans="1:46" x14ac:dyDescent="0.2">
      <c r="A7" s="13"/>
      <c r="B7" s="13"/>
      <c r="C7" s="13"/>
      <c r="D7" s="13"/>
      <c r="E7" s="13"/>
      <c r="F7" s="126"/>
      <c r="G7" s="13"/>
      <c r="H7" s="50" t="s">
        <v>17</v>
      </c>
      <c r="I7" s="33"/>
      <c r="J7" s="50" t="s">
        <v>17</v>
      </c>
      <c r="K7" s="33"/>
      <c r="L7" s="32"/>
      <c r="M7" s="32"/>
      <c r="N7" s="32"/>
      <c r="O7" s="34"/>
      <c r="P7" s="35"/>
      <c r="Q7" s="51" t="s">
        <v>32</v>
      </c>
      <c r="R7" s="13"/>
      <c r="S7" s="132"/>
      <c r="T7" s="53" t="s">
        <v>33</v>
      </c>
      <c r="U7" s="24"/>
      <c r="V7" s="132"/>
      <c r="W7" s="53" t="s">
        <v>33</v>
      </c>
      <c r="X7" s="13"/>
      <c r="Y7" s="132"/>
      <c r="Z7" s="53" t="s">
        <v>33</v>
      </c>
      <c r="AA7" s="13"/>
      <c r="AB7" s="132"/>
      <c r="AC7" s="53" t="s">
        <v>33</v>
      </c>
      <c r="AD7" s="13"/>
      <c r="AE7" s="132"/>
      <c r="AF7" s="53" t="s">
        <v>33</v>
      </c>
      <c r="AG7" s="24"/>
      <c r="AH7" s="52"/>
      <c r="AI7" s="53" t="s">
        <v>33</v>
      </c>
      <c r="AJ7" s="13"/>
      <c r="AK7" s="140" t="s">
        <v>17</v>
      </c>
      <c r="AL7" s="40"/>
      <c r="AM7" s="40"/>
      <c r="AN7" s="50" t="s">
        <v>32</v>
      </c>
      <c r="AO7" s="55" t="s">
        <v>33</v>
      </c>
      <c r="AP7" s="13"/>
      <c r="AQ7" s="56"/>
      <c r="AR7" s="30"/>
      <c r="AS7" s="57"/>
    </row>
    <row r="8" spans="1:46" x14ac:dyDescent="0.2">
      <c r="L8" s="58" t="s">
        <v>34</v>
      </c>
      <c r="M8" s="58"/>
      <c r="N8" s="58"/>
      <c r="O8" s="59"/>
      <c r="P8" s="60"/>
      <c r="Q8" s="60"/>
      <c r="S8" s="133"/>
      <c r="T8" s="62"/>
      <c r="U8" s="62"/>
      <c r="V8" s="133"/>
      <c r="W8" s="62"/>
      <c r="Y8" s="133"/>
      <c r="Z8" s="62"/>
      <c r="AB8" s="133"/>
      <c r="AC8" s="62"/>
      <c r="AE8" s="133"/>
      <c r="AF8" s="62"/>
      <c r="AG8" s="62"/>
      <c r="AH8" s="61"/>
      <c r="AI8" s="62"/>
    </row>
    <row r="9" spans="1:46" s="9" customFormat="1" hidden="1" x14ac:dyDescent="0.2">
      <c r="A9" s="9">
        <v>6</v>
      </c>
      <c r="C9" s="9" t="s">
        <v>35</v>
      </c>
      <c r="F9" s="73">
        <v>1</v>
      </c>
      <c r="H9" s="65">
        <v>0.3888888888888889</v>
      </c>
      <c r="I9" s="67"/>
      <c r="J9" s="66">
        <v>0.45833333333333331</v>
      </c>
      <c r="K9" s="67"/>
      <c r="L9" s="65">
        <f>J9-H9</f>
        <v>6.944444444444442E-2</v>
      </c>
      <c r="M9" s="66">
        <v>6.8611111111111109E-2</v>
      </c>
      <c r="N9" s="65">
        <f>ABS(L9-M9)</f>
        <v>8.3333333333331094E-4</v>
      </c>
      <c r="O9" s="67"/>
      <c r="P9" s="68">
        <f>(N9*24*60*60-60)*0.2</f>
        <v>2.3999999999996136</v>
      </c>
      <c r="Q9" s="68">
        <f>IF((P9&lt;0),0,P9)</f>
        <v>2.3999999999996136</v>
      </c>
      <c r="S9" s="134"/>
      <c r="T9" s="70"/>
      <c r="V9" s="134"/>
      <c r="W9" s="70"/>
      <c r="Y9" s="134"/>
      <c r="Z9" s="70"/>
      <c r="AB9" s="134"/>
      <c r="AC9" s="70"/>
      <c r="AE9" s="134"/>
      <c r="AF9" s="70"/>
      <c r="AG9" s="70"/>
      <c r="AH9" s="69"/>
      <c r="AI9" s="70"/>
      <c r="AK9" s="141"/>
      <c r="AL9" s="8">
        <v>140</v>
      </c>
      <c r="AM9" s="8">
        <f>AK9-AL9</f>
        <v>-140</v>
      </c>
      <c r="AN9" s="71">
        <f>IF(AM9&lt;0,0.2*AK9,0.2*AL9+0.5*AM9)</f>
        <v>0</v>
      </c>
      <c r="AO9" s="9">
        <v>100</v>
      </c>
      <c r="AQ9" s="64">
        <f>Q9+(S9*0.2+T9)+(V9*0.2+W9)+(Y9*0.2+Z9)+(AB9*0.2+AC9)+(AE9*0.2+AF9)+AN9+AO9</f>
        <v>102.39999999999961</v>
      </c>
      <c r="AR9" s="64"/>
      <c r="AS9" s="72">
        <v>1</v>
      </c>
    </row>
    <row r="10" spans="1:46" s="9" customFormat="1" x14ac:dyDescent="0.2">
      <c r="F10" s="73"/>
      <c r="H10" s="65"/>
      <c r="I10" s="67"/>
      <c r="J10" s="66"/>
      <c r="K10" s="67"/>
      <c r="L10" s="65"/>
      <c r="M10" s="66"/>
      <c r="N10" s="65"/>
      <c r="O10" s="67"/>
      <c r="P10" s="68"/>
      <c r="Q10" s="68"/>
      <c r="S10" s="134"/>
      <c r="T10" s="70"/>
      <c r="V10" s="134"/>
      <c r="W10" s="70"/>
      <c r="Y10" s="134"/>
      <c r="Z10" s="70"/>
      <c r="AB10" s="134"/>
      <c r="AC10" s="70"/>
      <c r="AE10" s="134"/>
      <c r="AF10" s="70"/>
      <c r="AG10" s="70"/>
      <c r="AH10" s="69"/>
      <c r="AI10" s="70"/>
      <c r="AK10" s="141"/>
      <c r="AL10" s="8"/>
      <c r="AM10" s="8"/>
      <c r="AN10" s="71"/>
      <c r="AQ10" s="64"/>
      <c r="AR10" s="64"/>
      <c r="AS10" s="72"/>
    </row>
    <row r="11" spans="1:46" s="108" customFormat="1" x14ac:dyDescent="0.2">
      <c r="A11" s="3"/>
      <c r="C11" s="111"/>
      <c r="D11" s="112"/>
      <c r="E11" s="112"/>
      <c r="F11" s="113"/>
      <c r="G11" s="113"/>
      <c r="H11" s="114"/>
      <c r="I11" s="112"/>
      <c r="J11" s="117"/>
      <c r="K11" s="116"/>
      <c r="L11" s="115"/>
      <c r="M11" s="117"/>
      <c r="N11" s="115"/>
      <c r="O11" s="116"/>
      <c r="P11" s="119"/>
      <c r="Q11" s="118"/>
      <c r="R11" s="77"/>
      <c r="S11" s="135"/>
      <c r="T11" s="77"/>
      <c r="U11" s="77"/>
      <c r="V11" s="135"/>
      <c r="W11" s="77"/>
      <c r="X11" s="77"/>
      <c r="Y11" s="135"/>
      <c r="Z11" s="77"/>
      <c r="AA11" s="77"/>
      <c r="AB11" s="135"/>
      <c r="AC11" s="77"/>
      <c r="AD11" s="77"/>
      <c r="AE11" s="135"/>
      <c r="AF11" s="77"/>
      <c r="AG11" s="77"/>
      <c r="AH11" s="77"/>
      <c r="AI11" s="77"/>
      <c r="AJ11" s="77"/>
      <c r="AK11" s="135"/>
      <c r="AL11" s="83"/>
      <c r="AM11" s="83"/>
      <c r="AN11" s="84"/>
      <c r="AO11" s="85"/>
      <c r="AP11" s="85"/>
      <c r="AQ11" s="110"/>
      <c r="AR11" s="110"/>
      <c r="AS11" s="106"/>
      <c r="AT11" s="77"/>
    </row>
    <row r="12" spans="1:46" s="107" customFormat="1" ht="15" hidden="1" x14ac:dyDescent="0.2">
      <c r="A12" s="3">
        <v>1</v>
      </c>
      <c r="C12" s="121" t="s">
        <v>75</v>
      </c>
      <c r="D12" s="121" t="s">
        <v>85</v>
      </c>
      <c r="E12" s="120">
        <v>2</v>
      </c>
      <c r="F12" s="121" t="s">
        <v>81</v>
      </c>
      <c r="G12" s="109"/>
      <c r="H12" s="66">
        <v>0.37847222222222227</v>
      </c>
      <c r="I12" s="77"/>
      <c r="J12" s="66">
        <v>0.40282407407407406</v>
      </c>
      <c r="K12" s="80"/>
      <c r="L12" s="79">
        <f>J12-H12</f>
        <v>2.4351851851851791E-2</v>
      </c>
      <c r="M12" s="81">
        <v>2.4305555555555556E-2</v>
      </c>
      <c r="N12" s="79">
        <f>ABS(L12-M12)</f>
        <v>4.6296296296235301E-5</v>
      </c>
      <c r="O12" s="80"/>
      <c r="P12" s="82">
        <f t="shared" ref="P12:P75" si="0">(N12*24*60*60-60)*0.25</f>
        <v>-14.000000000001318</v>
      </c>
      <c r="Q12" s="82">
        <f t="shared" ref="Q12:Q71" si="1">IF((P12&lt;0),0,P12)</f>
        <v>0</v>
      </c>
      <c r="R12" s="77"/>
      <c r="S12" s="135">
        <v>88.93</v>
      </c>
      <c r="T12" s="77">
        <v>0</v>
      </c>
      <c r="U12" s="77"/>
      <c r="V12" s="135">
        <v>52.22</v>
      </c>
      <c r="W12" s="77">
        <v>0</v>
      </c>
      <c r="X12" s="77"/>
      <c r="Y12" s="135">
        <v>46.5</v>
      </c>
      <c r="Z12" s="77">
        <v>0</v>
      </c>
      <c r="AA12" s="77"/>
      <c r="AB12" s="135">
        <v>63.63</v>
      </c>
      <c r="AC12" s="77">
        <v>0</v>
      </c>
      <c r="AD12" s="77"/>
      <c r="AE12" s="135">
        <v>52.22</v>
      </c>
      <c r="AF12" s="77">
        <v>0</v>
      </c>
      <c r="AG12" s="77"/>
      <c r="AH12" s="77"/>
      <c r="AI12" s="77"/>
      <c r="AJ12" s="77"/>
      <c r="AK12" s="135">
        <v>161.86000000000001</v>
      </c>
      <c r="AL12" s="83">
        <v>210</v>
      </c>
      <c r="AM12" s="83">
        <f t="shared" ref="AM12:AM71" si="2">AK12-AL12</f>
        <v>-48.139999999999986</v>
      </c>
      <c r="AN12" s="84">
        <f t="shared" ref="AN12:AN71" si="3">IF(AM12&lt;0,0*AK12,0*AL12+0.5*AM12)</f>
        <v>0</v>
      </c>
      <c r="AO12" s="85">
        <v>6</v>
      </c>
      <c r="AP12" s="85"/>
      <c r="AQ12" s="110">
        <f t="shared" ref="AQ12:AQ75" si="4">Q12+(S12*0.25+T12)+(V12*0.25+W12)+(Y12*0.25+Z12)+(AB12*0.25+AC12)+(AE12*0.25+AF12)+(AH12*0.25+AI12)+AN12+AO12</f>
        <v>81.875</v>
      </c>
      <c r="AR12" s="10"/>
      <c r="AS12" s="92"/>
    </row>
    <row r="13" spans="1:46" s="107" customFormat="1" ht="15" hidden="1" x14ac:dyDescent="0.2">
      <c r="A13" s="3">
        <v>2</v>
      </c>
      <c r="C13" s="121" t="s">
        <v>76</v>
      </c>
      <c r="D13" s="121" t="s">
        <v>86</v>
      </c>
      <c r="E13" s="120">
        <v>1</v>
      </c>
      <c r="F13" s="121" t="s">
        <v>82</v>
      </c>
      <c r="G13" s="123"/>
      <c r="H13" s="66">
        <v>0.38194444444444442</v>
      </c>
      <c r="I13" s="77"/>
      <c r="J13" s="66">
        <v>0.4065509259259259</v>
      </c>
      <c r="K13" s="80"/>
      <c r="L13" s="79">
        <f t="shared" ref="L13:L71" si="5">J13-H13</f>
        <v>2.4606481481481479E-2</v>
      </c>
      <c r="M13" s="81">
        <v>2.4305555555555556E-2</v>
      </c>
      <c r="N13" s="79">
        <f>ABS(L13-M13)</f>
        <v>3.0092592592592324E-4</v>
      </c>
      <c r="O13" s="80"/>
      <c r="P13" s="82">
        <f t="shared" si="0"/>
        <v>-8.5000000000000568</v>
      </c>
      <c r="Q13" s="82">
        <f t="shared" si="1"/>
        <v>0</v>
      </c>
      <c r="R13" s="77"/>
      <c r="S13" s="135">
        <v>90.35</v>
      </c>
      <c r="T13" s="77">
        <v>0</v>
      </c>
      <c r="U13" s="77"/>
      <c r="V13" s="135">
        <v>55.72</v>
      </c>
      <c r="W13" s="77">
        <v>0</v>
      </c>
      <c r="X13" s="77"/>
      <c r="Y13" s="135">
        <v>55.53</v>
      </c>
      <c r="Z13" s="77">
        <v>0</v>
      </c>
      <c r="AA13" s="77"/>
      <c r="AB13" s="135">
        <v>64.41</v>
      </c>
      <c r="AC13" s="77">
        <v>2</v>
      </c>
      <c r="AD13" s="77"/>
      <c r="AE13" s="135">
        <v>55.09</v>
      </c>
      <c r="AF13" s="77">
        <v>0</v>
      </c>
      <c r="AG13" s="77"/>
      <c r="AH13" s="77"/>
      <c r="AI13" s="77"/>
      <c r="AJ13" s="77"/>
      <c r="AK13" s="135">
        <v>152.05000000000001</v>
      </c>
      <c r="AL13" s="83">
        <v>210</v>
      </c>
      <c r="AM13" s="83">
        <f t="shared" si="2"/>
        <v>-57.949999999999989</v>
      </c>
      <c r="AN13" s="84">
        <f t="shared" si="3"/>
        <v>0</v>
      </c>
      <c r="AO13" s="85">
        <v>0</v>
      </c>
      <c r="AP13" s="85"/>
      <c r="AQ13" s="110">
        <f t="shared" si="4"/>
        <v>82.275000000000006</v>
      </c>
      <c r="AS13" s="87"/>
    </row>
    <row r="14" spans="1:46" s="107" customFormat="1" ht="15" hidden="1" x14ac:dyDescent="0.2">
      <c r="A14" s="3">
        <v>4</v>
      </c>
      <c r="C14" s="121" t="s">
        <v>77</v>
      </c>
      <c r="D14" s="121" t="s">
        <v>59</v>
      </c>
      <c r="E14" s="120">
        <v>5</v>
      </c>
      <c r="F14" s="121" t="s">
        <v>84</v>
      </c>
      <c r="G14" s="123"/>
      <c r="H14" s="66">
        <v>0.3888888888888889</v>
      </c>
      <c r="I14" s="77"/>
      <c r="J14" s="66">
        <v>0.4130092592592593</v>
      </c>
      <c r="K14" s="80"/>
      <c r="L14" s="79">
        <f t="shared" si="5"/>
        <v>2.4120370370370403E-2</v>
      </c>
      <c r="M14" s="81">
        <v>2.4305555555555556E-2</v>
      </c>
      <c r="N14" s="79">
        <f>ABS(L14-M14)</f>
        <v>1.8518518518515284E-4</v>
      </c>
      <c r="O14" s="80"/>
      <c r="P14" s="82">
        <f t="shared" si="0"/>
        <v>-11.000000000000698</v>
      </c>
      <c r="Q14" s="82">
        <f t="shared" si="1"/>
        <v>0</v>
      </c>
      <c r="R14" s="77"/>
      <c r="S14" s="135">
        <v>107.97</v>
      </c>
      <c r="T14" s="77">
        <v>0</v>
      </c>
      <c r="U14" s="77"/>
      <c r="V14" s="135">
        <v>52.56</v>
      </c>
      <c r="W14" s="77">
        <v>0</v>
      </c>
      <c r="X14" s="77"/>
      <c r="Y14" s="135">
        <v>47.63</v>
      </c>
      <c r="Z14" s="77">
        <v>0</v>
      </c>
      <c r="AA14" s="77"/>
      <c r="AB14" s="135">
        <v>70.75</v>
      </c>
      <c r="AC14" s="77">
        <v>0</v>
      </c>
      <c r="AD14" s="77"/>
      <c r="AE14" s="135">
        <v>62.24</v>
      </c>
      <c r="AF14" s="77">
        <v>0</v>
      </c>
      <c r="AG14" s="77"/>
      <c r="AH14" s="77"/>
      <c r="AI14" s="77"/>
      <c r="AJ14" s="77"/>
      <c r="AK14" s="135">
        <v>196.42</v>
      </c>
      <c r="AL14" s="83">
        <v>210</v>
      </c>
      <c r="AM14" s="83">
        <f t="shared" si="2"/>
        <v>-13.580000000000013</v>
      </c>
      <c r="AN14" s="84">
        <f t="shared" si="3"/>
        <v>0</v>
      </c>
      <c r="AO14" s="85">
        <v>6</v>
      </c>
      <c r="AP14" s="85"/>
      <c r="AQ14" s="110">
        <f t="shared" si="4"/>
        <v>91.287499999999994</v>
      </c>
      <c r="AS14" s="87"/>
    </row>
    <row r="15" spans="1:46" ht="15" hidden="1" x14ac:dyDescent="0.2">
      <c r="A15" s="3">
        <v>5</v>
      </c>
      <c r="C15" s="121" t="s">
        <v>78</v>
      </c>
      <c r="D15" s="122" t="s">
        <v>48</v>
      </c>
      <c r="E15" s="120">
        <v>2</v>
      </c>
      <c r="F15" s="121" t="s">
        <v>81</v>
      </c>
      <c r="G15" s="9"/>
      <c r="H15" s="66">
        <v>0.3923611111111111</v>
      </c>
      <c r="I15" s="77"/>
      <c r="J15" s="81">
        <v>0.41657407407407404</v>
      </c>
      <c r="K15" s="80"/>
      <c r="L15" s="79">
        <f t="shared" si="5"/>
        <v>2.4212962962962936E-2</v>
      </c>
      <c r="M15" s="81">
        <v>2.4305555555555556E-2</v>
      </c>
      <c r="N15" s="79">
        <f>ABS(L15-M15)</f>
        <v>9.2592592592619788E-5</v>
      </c>
      <c r="O15" s="80"/>
      <c r="P15" s="82">
        <f t="shared" si="0"/>
        <v>-12.999999999999412</v>
      </c>
      <c r="Q15" s="82">
        <f t="shared" si="1"/>
        <v>0</v>
      </c>
      <c r="R15" s="77"/>
      <c r="S15" s="135">
        <v>89.47</v>
      </c>
      <c r="T15" s="77">
        <v>0</v>
      </c>
      <c r="U15" s="77"/>
      <c r="V15" s="135">
        <v>49.78</v>
      </c>
      <c r="W15" s="77">
        <v>0</v>
      </c>
      <c r="X15" s="77"/>
      <c r="Y15" s="135">
        <v>42.55</v>
      </c>
      <c r="Z15" s="77">
        <v>0</v>
      </c>
      <c r="AA15" s="77"/>
      <c r="AB15" s="135">
        <v>61.03</v>
      </c>
      <c r="AC15" s="77">
        <v>0</v>
      </c>
      <c r="AD15" s="77"/>
      <c r="AE15" s="135">
        <v>51.32</v>
      </c>
      <c r="AF15" s="77">
        <v>0</v>
      </c>
      <c r="AG15" s="77"/>
      <c r="AH15" s="77"/>
      <c r="AI15" s="77"/>
      <c r="AJ15" s="77"/>
      <c r="AK15" s="135">
        <v>159.08000000000001</v>
      </c>
      <c r="AL15" s="83">
        <v>210</v>
      </c>
      <c r="AM15" s="83">
        <f t="shared" si="2"/>
        <v>-50.919999999999987</v>
      </c>
      <c r="AN15" s="84">
        <f t="shared" si="3"/>
        <v>0</v>
      </c>
      <c r="AO15" s="85">
        <v>3</v>
      </c>
      <c r="AP15" s="85"/>
      <c r="AQ15" s="110">
        <f t="shared" si="4"/>
        <v>76.537500000000009</v>
      </c>
      <c r="AS15" s="63"/>
    </row>
    <row r="16" spans="1:46" ht="15" hidden="1" x14ac:dyDescent="0.2">
      <c r="A16" s="3">
        <v>6</v>
      </c>
      <c r="C16" s="121" t="s">
        <v>79</v>
      </c>
      <c r="D16" s="121" t="s">
        <v>59</v>
      </c>
      <c r="E16" s="120">
        <v>5</v>
      </c>
      <c r="F16" s="121" t="s">
        <v>84</v>
      </c>
      <c r="G16" s="9"/>
      <c r="H16" s="66">
        <v>0.39583333333333331</v>
      </c>
      <c r="I16" s="77"/>
      <c r="J16" s="81">
        <v>0.4199074074074074</v>
      </c>
      <c r="K16" s="80"/>
      <c r="L16" s="79">
        <f t="shared" si="5"/>
        <v>2.4074074074074081E-2</v>
      </c>
      <c r="M16" s="81">
        <v>2.4305555555555556E-2</v>
      </c>
      <c r="N16" s="79">
        <f t="shared" ref="N16:N79" si="6">ABS(L16-M16)</f>
        <v>2.3148148148147488E-4</v>
      </c>
      <c r="O16" s="80"/>
      <c r="P16" s="82">
        <f t="shared" si="0"/>
        <v>-10.000000000000142</v>
      </c>
      <c r="Q16" s="82">
        <f t="shared" si="1"/>
        <v>0</v>
      </c>
      <c r="R16" s="77"/>
      <c r="S16" s="135">
        <v>84.69</v>
      </c>
      <c r="T16" s="77">
        <v>0</v>
      </c>
      <c r="U16" s="77"/>
      <c r="V16" s="135">
        <v>43.59</v>
      </c>
      <c r="W16" s="77">
        <v>0</v>
      </c>
      <c r="X16" s="77"/>
      <c r="Y16" s="135">
        <v>46.15</v>
      </c>
      <c r="Z16" s="77">
        <v>0</v>
      </c>
      <c r="AA16" s="77"/>
      <c r="AB16" s="135">
        <v>58.85</v>
      </c>
      <c r="AC16" s="77">
        <v>0</v>
      </c>
      <c r="AD16" s="77"/>
      <c r="AE16" s="135">
        <v>55.47</v>
      </c>
      <c r="AF16" s="77">
        <v>2</v>
      </c>
      <c r="AG16" s="77"/>
      <c r="AH16" s="77"/>
      <c r="AI16" s="77"/>
      <c r="AJ16" s="77"/>
      <c r="AK16" s="135">
        <v>179.53</v>
      </c>
      <c r="AL16" s="83">
        <v>210</v>
      </c>
      <c r="AM16" s="83">
        <f t="shared" si="2"/>
        <v>-30.47</v>
      </c>
      <c r="AN16" s="84">
        <f t="shared" si="3"/>
        <v>0</v>
      </c>
      <c r="AO16" s="85">
        <v>3</v>
      </c>
      <c r="AP16" s="85"/>
      <c r="AQ16" s="110">
        <f t="shared" si="4"/>
        <v>77.1875</v>
      </c>
      <c r="AS16" s="105"/>
    </row>
    <row r="17" spans="1:45" s="77" customFormat="1" ht="15" hidden="1" x14ac:dyDescent="0.2">
      <c r="A17" s="3">
        <v>7</v>
      </c>
      <c r="C17" s="121" t="s">
        <v>87</v>
      </c>
      <c r="D17" s="121" t="s">
        <v>88</v>
      </c>
      <c r="E17" s="120">
        <v>1</v>
      </c>
      <c r="F17" s="121" t="s">
        <v>82</v>
      </c>
      <c r="G17" s="124"/>
      <c r="H17" s="66">
        <v>0.39930555555555558</v>
      </c>
      <c r="J17" s="81">
        <v>0.42363425925925924</v>
      </c>
      <c r="K17" s="80"/>
      <c r="L17" s="79">
        <f t="shared" si="5"/>
        <v>2.4328703703703658E-2</v>
      </c>
      <c r="M17" s="81">
        <v>2.4305555555555556E-2</v>
      </c>
      <c r="N17" s="79">
        <f t="shared" si="6"/>
        <v>2.3148148148102038E-5</v>
      </c>
      <c r="O17" s="80"/>
      <c r="P17" s="82">
        <f t="shared" si="0"/>
        <v>-14.500000000000997</v>
      </c>
      <c r="Q17" s="82">
        <f t="shared" si="1"/>
        <v>0</v>
      </c>
      <c r="S17" s="135">
        <v>114</v>
      </c>
      <c r="T17" s="77">
        <v>0</v>
      </c>
      <c r="V17" s="135">
        <v>73.41</v>
      </c>
      <c r="W17" s="77">
        <v>0</v>
      </c>
      <c r="Y17" s="135">
        <v>52.03</v>
      </c>
      <c r="Z17" s="77">
        <v>0</v>
      </c>
      <c r="AB17" s="135">
        <v>85.53</v>
      </c>
      <c r="AC17" s="77">
        <v>0</v>
      </c>
      <c r="AE17" s="135">
        <v>89.91</v>
      </c>
      <c r="AF17" s="77">
        <v>0</v>
      </c>
      <c r="AK17" s="135">
        <v>234.65</v>
      </c>
      <c r="AL17" s="83">
        <v>210</v>
      </c>
      <c r="AM17" s="83">
        <f t="shared" si="2"/>
        <v>24.650000000000006</v>
      </c>
      <c r="AN17" s="84">
        <f t="shared" si="3"/>
        <v>12.325000000000003</v>
      </c>
      <c r="AO17" s="85">
        <v>0</v>
      </c>
      <c r="AP17" s="85"/>
      <c r="AQ17" s="110">
        <f t="shared" si="4"/>
        <v>116.045</v>
      </c>
      <c r="AR17" s="91"/>
      <c r="AS17" s="106"/>
    </row>
    <row r="18" spans="1:45" ht="15" hidden="1" x14ac:dyDescent="0.2">
      <c r="A18" s="3">
        <v>8</v>
      </c>
      <c r="C18" s="121" t="s">
        <v>89</v>
      </c>
      <c r="D18" s="121" t="s">
        <v>90</v>
      </c>
      <c r="E18" s="125">
        <v>1</v>
      </c>
      <c r="F18" s="121" t="s">
        <v>82</v>
      </c>
      <c r="G18" s="9"/>
      <c r="H18" s="66">
        <v>0.40277777777777801</v>
      </c>
      <c r="I18" s="77"/>
      <c r="J18" s="66">
        <v>0.42695601851851855</v>
      </c>
      <c r="K18" s="80"/>
      <c r="L18" s="79">
        <f t="shared" si="5"/>
        <v>2.4178240740740542E-2</v>
      </c>
      <c r="M18" s="81">
        <v>2.4305555555555556E-2</v>
      </c>
      <c r="N18" s="79">
        <f t="shared" si="6"/>
        <v>1.2731481481501397E-4</v>
      </c>
      <c r="O18" s="80"/>
      <c r="P18" s="82">
        <f t="shared" si="0"/>
        <v>-12.249999999995698</v>
      </c>
      <c r="Q18" s="82">
        <f t="shared" si="1"/>
        <v>0</v>
      </c>
      <c r="R18" s="77"/>
      <c r="S18" s="135">
        <v>85.69</v>
      </c>
      <c r="T18" s="77">
        <v>0</v>
      </c>
      <c r="U18" s="77"/>
      <c r="V18" s="135">
        <v>49.31</v>
      </c>
      <c r="W18" s="77">
        <v>0</v>
      </c>
      <c r="X18" s="77"/>
      <c r="Y18" s="135">
        <v>42.63</v>
      </c>
      <c r="Z18" s="77">
        <v>0</v>
      </c>
      <c r="AA18" s="77"/>
      <c r="AB18" s="135">
        <v>57.63</v>
      </c>
      <c r="AC18" s="77">
        <v>0</v>
      </c>
      <c r="AD18" s="77"/>
      <c r="AE18" s="135">
        <v>53.52</v>
      </c>
      <c r="AF18" s="77">
        <v>20</v>
      </c>
      <c r="AG18" s="77"/>
      <c r="AH18" s="77"/>
      <c r="AI18" s="77"/>
      <c r="AJ18" s="77"/>
      <c r="AK18" s="135">
        <v>190</v>
      </c>
      <c r="AL18" s="83">
        <v>210</v>
      </c>
      <c r="AM18" s="83">
        <f t="shared" si="2"/>
        <v>-20</v>
      </c>
      <c r="AN18" s="84">
        <f t="shared" si="3"/>
        <v>0</v>
      </c>
      <c r="AO18" s="85">
        <v>6</v>
      </c>
      <c r="AP18" s="85"/>
      <c r="AQ18" s="110">
        <f t="shared" si="4"/>
        <v>98.194999999999993</v>
      </c>
      <c r="AS18" s="63"/>
    </row>
    <row r="19" spans="1:45" ht="15" hidden="1" x14ac:dyDescent="0.2">
      <c r="A19" s="3">
        <v>9</v>
      </c>
      <c r="C19" s="121" t="s">
        <v>91</v>
      </c>
      <c r="D19" s="121" t="s">
        <v>92</v>
      </c>
      <c r="E19" s="120">
        <v>5</v>
      </c>
      <c r="F19" s="121" t="s">
        <v>84</v>
      </c>
      <c r="G19" s="75"/>
      <c r="H19" s="66">
        <v>0.40625</v>
      </c>
      <c r="I19" s="77"/>
      <c r="J19" s="66">
        <v>0.43025462962962963</v>
      </c>
      <c r="K19" s="80"/>
      <c r="L19" s="79">
        <f t="shared" si="5"/>
        <v>2.4004629629629626E-2</v>
      </c>
      <c r="M19" s="81">
        <v>2.4305555555555556E-2</v>
      </c>
      <c r="N19" s="79">
        <f t="shared" si="6"/>
        <v>3.0092592592593018E-4</v>
      </c>
      <c r="O19" s="80"/>
      <c r="P19" s="82">
        <f t="shared" si="0"/>
        <v>-8.4999999999999076</v>
      </c>
      <c r="Q19" s="82">
        <f t="shared" si="1"/>
        <v>0</v>
      </c>
      <c r="R19" s="77"/>
      <c r="S19" s="135">
        <v>87.09</v>
      </c>
      <c r="T19" s="77">
        <v>0</v>
      </c>
      <c r="U19" s="77"/>
      <c r="V19" s="135">
        <v>64.44</v>
      </c>
      <c r="W19" s="77">
        <v>20</v>
      </c>
      <c r="X19" s="77"/>
      <c r="Y19" s="135">
        <v>50.81</v>
      </c>
      <c r="Z19" s="77">
        <v>0</v>
      </c>
      <c r="AA19" s="77"/>
      <c r="AB19" s="135">
        <v>73.13</v>
      </c>
      <c r="AC19" s="77">
        <v>0</v>
      </c>
      <c r="AD19" s="77"/>
      <c r="AE19" s="135">
        <v>87.11</v>
      </c>
      <c r="AF19" s="77">
        <v>4</v>
      </c>
      <c r="AG19" s="77"/>
      <c r="AH19" s="77"/>
      <c r="AI19" s="77"/>
      <c r="AJ19" s="77"/>
      <c r="AK19" s="135">
        <v>171</v>
      </c>
      <c r="AL19" s="83">
        <v>210</v>
      </c>
      <c r="AM19" s="83">
        <f t="shared" si="2"/>
        <v>-39</v>
      </c>
      <c r="AN19" s="84">
        <f t="shared" si="3"/>
        <v>0</v>
      </c>
      <c r="AO19" s="85">
        <v>0</v>
      </c>
      <c r="AP19" s="85"/>
      <c r="AQ19" s="110">
        <f t="shared" si="4"/>
        <v>114.64500000000001</v>
      </c>
      <c r="AS19" s="105"/>
    </row>
    <row r="20" spans="1:45" ht="15" hidden="1" x14ac:dyDescent="0.2">
      <c r="A20" s="3">
        <v>10</v>
      </c>
      <c r="C20" s="121" t="s">
        <v>93</v>
      </c>
      <c r="D20" s="121" t="s">
        <v>94</v>
      </c>
      <c r="E20" s="125">
        <v>1</v>
      </c>
      <c r="F20" s="121" t="s">
        <v>82</v>
      </c>
      <c r="G20" s="75"/>
      <c r="H20" s="66">
        <v>0.40972222222222199</v>
      </c>
      <c r="I20" s="77"/>
      <c r="J20" s="81">
        <v>0.43451388888888887</v>
      </c>
      <c r="K20" s="80"/>
      <c r="L20" s="79">
        <f t="shared" si="5"/>
        <v>2.4791666666666878E-2</v>
      </c>
      <c r="M20" s="81">
        <v>2.4305555555555556E-2</v>
      </c>
      <c r="N20" s="79">
        <f t="shared" si="6"/>
        <v>4.8611111111132241E-4</v>
      </c>
      <c r="O20" s="80"/>
      <c r="P20" s="82">
        <f t="shared" si="0"/>
        <v>-4.4999999999954365</v>
      </c>
      <c r="Q20" s="82">
        <f t="shared" si="1"/>
        <v>0</v>
      </c>
      <c r="R20" s="77"/>
      <c r="S20" s="135">
        <v>120.53</v>
      </c>
      <c r="T20" s="77">
        <v>0</v>
      </c>
      <c r="U20" s="77"/>
      <c r="V20" s="135">
        <v>144.41</v>
      </c>
      <c r="W20" s="77">
        <v>5</v>
      </c>
      <c r="X20" s="77"/>
      <c r="Y20" s="135">
        <v>59.1</v>
      </c>
      <c r="Z20" s="77">
        <v>0</v>
      </c>
      <c r="AA20" s="77"/>
      <c r="AB20" s="135">
        <v>69.97</v>
      </c>
      <c r="AC20" s="77">
        <v>0</v>
      </c>
      <c r="AD20" s="77"/>
      <c r="AE20" s="135">
        <v>78.739999999999995</v>
      </c>
      <c r="AF20" s="77">
        <v>2</v>
      </c>
      <c r="AG20" s="77"/>
      <c r="AH20" s="77"/>
      <c r="AI20" s="77"/>
      <c r="AJ20" s="77"/>
      <c r="AK20" s="135">
        <v>176.82</v>
      </c>
      <c r="AL20" s="83">
        <v>210</v>
      </c>
      <c r="AM20" s="83">
        <f t="shared" si="2"/>
        <v>-33.180000000000007</v>
      </c>
      <c r="AN20" s="84">
        <f t="shared" si="3"/>
        <v>0</v>
      </c>
      <c r="AO20" s="85">
        <v>0</v>
      </c>
      <c r="AP20" s="85"/>
      <c r="AQ20" s="110">
        <f t="shared" si="4"/>
        <v>125.1875</v>
      </c>
      <c r="AR20" s="64"/>
      <c r="AS20" s="106"/>
    </row>
    <row r="21" spans="1:45" ht="15" hidden="1" x14ac:dyDescent="0.2">
      <c r="A21" s="3">
        <v>11</v>
      </c>
      <c r="C21" s="121" t="s">
        <v>95</v>
      </c>
      <c r="D21" s="121" t="s">
        <v>96</v>
      </c>
      <c r="E21" s="120">
        <v>4</v>
      </c>
      <c r="F21" s="121" t="s">
        <v>83</v>
      </c>
      <c r="G21" s="9"/>
      <c r="H21" s="66">
        <v>0.41319444444444398</v>
      </c>
      <c r="I21" s="77"/>
      <c r="J21" s="81">
        <v>0.43785879629629632</v>
      </c>
      <c r="K21" s="80"/>
      <c r="L21" s="79">
        <f t="shared" si="5"/>
        <v>2.466435185185234E-2</v>
      </c>
      <c r="M21" s="81">
        <v>2.4305555555555556E-2</v>
      </c>
      <c r="N21" s="79">
        <f t="shared" si="6"/>
        <v>3.5879629629678375E-4</v>
      </c>
      <c r="O21" s="80"/>
      <c r="P21" s="82">
        <f t="shared" si="0"/>
        <v>-7.2499999999894706</v>
      </c>
      <c r="Q21" s="82">
        <f t="shared" si="1"/>
        <v>0</v>
      </c>
      <c r="R21" s="77"/>
      <c r="S21" s="135">
        <v>116.28</v>
      </c>
      <c r="T21" s="77">
        <v>0</v>
      </c>
      <c r="U21" s="77"/>
      <c r="V21" s="135">
        <v>76.239999999999995</v>
      </c>
      <c r="W21" s="77">
        <v>20</v>
      </c>
      <c r="X21" s="77"/>
      <c r="Y21" s="135">
        <v>56.47</v>
      </c>
      <c r="Z21" s="77">
        <v>0</v>
      </c>
      <c r="AA21" s="77"/>
      <c r="AB21" s="135">
        <v>72.22</v>
      </c>
      <c r="AC21" s="77">
        <v>0</v>
      </c>
      <c r="AD21" s="77"/>
      <c r="AE21" s="135">
        <v>66.94</v>
      </c>
      <c r="AF21" s="77">
        <v>0</v>
      </c>
      <c r="AG21" s="77"/>
      <c r="AH21" s="77"/>
      <c r="AI21" s="77"/>
      <c r="AJ21" s="77"/>
      <c r="AK21" s="135">
        <v>159.68</v>
      </c>
      <c r="AL21" s="83">
        <v>210</v>
      </c>
      <c r="AM21" s="83">
        <f t="shared" si="2"/>
        <v>-50.319999999999993</v>
      </c>
      <c r="AN21" s="84">
        <f t="shared" si="3"/>
        <v>0</v>
      </c>
      <c r="AO21" s="85">
        <v>9</v>
      </c>
      <c r="AP21" s="85"/>
      <c r="AQ21" s="110">
        <f t="shared" si="4"/>
        <v>126.03750000000001</v>
      </c>
      <c r="AS21" s="63"/>
    </row>
    <row r="22" spans="1:45" ht="15" hidden="1" x14ac:dyDescent="0.2">
      <c r="A22" s="3">
        <v>12</v>
      </c>
      <c r="C22" s="121" t="s">
        <v>97</v>
      </c>
      <c r="D22" s="121" t="s">
        <v>98</v>
      </c>
      <c r="E22" s="120">
        <v>4</v>
      </c>
      <c r="F22" s="121" t="s">
        <v>83</v>
      </c>
      <c r="G22" s="9"/>
      <c r="H22" s="66">
        <v>0.41666666666666702</v>
      </c>
      <c r="I22" s="77"/>
      <c r="J22" s="81">
        <v>0.44107638888888889</v>
      </c>
      <c r="K22" s="80"/>
      <c r="L22" s="79">
        <f t="shared" si="5"/>
        <v>2.4409722222221875E-2</v>
      </c>
      <c r="M22" s="81">
        <v>2.4305555555555556E-2</v>
      </c>
      <c r="N22" s="79">
        <f t="shared" si="6"/>
        <v>1.0416666666631866E-4</v>
      </c>
      <c r="O22" s="80"/>
      <c r="P22" s="82">
        <f t="shared" si="0"/>
        <v>-12.750000000007518</v>
      </c>
      <c r="Q22" s="82">
        <f t="shared" si="1"/>
        <v>0</v>
      </c>
      <c r="R22" s="77"/>
      <c r="S22" s="135">
        <v>83.22</v>
      </c>
      <c r="T22" s="77">
        <v>0</v>
      </c>
      <c r="U22" s="77"/>
      <c r="V22" s="135">
        <v>51.19</v>
      </c>
      <c r="W22" s="77">
        <v>0</v>
      </c>
      <c r="X22" s="77"/>
      <c r="Y22" s="135">
        <v>42.97</v>
      </c>
      <c r="Z22" s="77">
        <v>0</v>
      </c>
      <c r="AA22" s="77"/>
      <c r="AB22" s="135">
        <v>58.69</v>
      </c>
      <c r="AC22" s="77">
        <v>0</v>
      </c>
      <c r="AD22" s="77"/>
      <c r="AE22" s="135">
        <v>49.48</v>
      </c>
      <c r="AF22" s="77">
        <v>0</v>
      </c>
      <c r="AG22" s="77"/>
      <c r="AH22" s="77"/>
      <c r="AI22" s="77"/>
      <c r="AJ22" s="77"/>
      <c r="AK22" s="135">
        <v>167.24</v>
      </c>
      <c r="AL22" s="83">
        <v>210</v>
      </c>
      <c r="AM22" s="83">
        <f t="shared" si="2"/>
        <v>-42.759999999999991</v>
      </c>
      <c r="AN22" s="84">
        <f t="shared" si="3"/>
        <v>0</v>
      </c>
      <c r="AO22" s="85">
        <v>0</v>
      </c>
      <c r="AP22" s="85"/>
      <c r="AQ22" s="110">
        <f t="shared" si="4"/>
        <v>71.387500000000003</v>
      </c>
      <c r="AS22" s="105"/>
    </row>
    <row r="23" spans="1:45" ht="15" hidden="1" x14ac:dyDescent="0.2">
      <c r="A23" s="3">
        <v>13</v>
      </c>
      <c r="C23" s="121" t="s">
        <v>99</v>
      </c>
      <c r="D23" s="121" t="s">
        <v>46</v>
      </c>
      <c r="E23" s="120">
        <v>1</v>
      </c>
      <c r="F23" s="121" t="s">
        <v>82</v>
      </c>
      <c r="G23" s="9"/>
      <c r="H23" s="66">
        <v>0.42013888888888901</v>
      </c>
      <c r="I23" s="77"/>
      <c r="J23" s="66">
        <v>0.44422453703703701</v>
      </c>
      <c r="K23" s="80"/>
      <c r="L23" s="79">
        <f t="shared" si="5"/>
        <v>2.4085648148148009E-2</v>
      </c>
      <c r="M23" s="81">
        <v>2.4305555555555556E-2</v>
      </c>
      <c r="N23" s="79">
        <f t="shared" si="6"/>
        <v>2.1990740740754702E-4</v>
      </c>
      <c r="O23" s="80"/>
      <c r="P23" s="82">
        <f t="shared" si="0"/>
        <v>-10.249999999996984</v>
      </c>
      <c r="Q23" s="82">
        <f t="shared" si="1"/>
        <v>0</v>
      </c>
      <c r="R23" s="77"/>
      <c r="S23" s="135">
        <v>75.75</v>
      </c>
      <c r="T23" s="77">
        <v>0</v>
      </c>
      <c r="U23" s="77"/>
      <c r="V23" s="135">
        <v>42.57</v>
      </c>
      <c r="W23" s="77">
        <v>0</v>
      </c>
      <c r="X23" s="77"/>
      <c r="Y23" s="135">
        <v>39.840000000000003</v>
      </c>
      <c r="Z23" s="77">
        <v>0</v>
      </c>
      <c r="AA23" s="77"/>
      <c r="AB23" s="135">
        <v>54.03</v>
      </c>
      <c r="AC23" s="77">
        <v>0</v>
      </c>
      <c r="AD23" s="77"/>
      <c r="AE23" s="135">
        <v>49.79</v>
      </c>
      <c r="AF23" s="77">
        <v>0</v>
      </c>
      <c r="AG23" s="77"/>
      <c r="AH23" s="77"/>
      <c r="AI23" s="77"/>
      <c r="AJ23" s="77"/>
      <c r="AK23" s="135">
        <v>160.37</v>
      </c>
      <c r="AL23" s="83">
        <v>210</v>
      </c>
      <c r="AM23" s="83">
        <f t="shared" si="2"/>
        <v>-49.629999999999995</v>
      </c>
      <c r="AN23" s="84">
        <f t="shared" si="3"/>
        <v>0</v>
      </c>
      <c r="AO23" s="85">
        <v>0</v>
      </c>
      <c r="AP23" s="85"/>
      <c r="AQ23" s="110">
        <f t="shared" si="4"/>
        <v>65.495000000000005</v>
      </c>
      <c r="AS23" s="106"/>
    </row>
    <row r="24" spans="1:45" ht="15" hidden="1" x14ac:dyDescent="0.2">
      <c r="A24" s="3">
        <v>14</v>
      </c>
      <c r="C24" s="121" t="s">
        <v>100</v>
      </c>
      <c r="D24" s="121" t="s">
        <v>49</v>
      </c>
      <c r="E24" s="120">
        <v>1</v>
      </c>
      <c r="F24" s="121" t="s">
        <v>82</v>
      </c>
      <c r="G24" s="9"/>
      <c r="H24" s="66">
        <v>0.42361111111111099</v>
      </c>
      <c r="I24" s="77"/>
      <c r="J24" s="66">
        <v>0.44796296296296295</v>
      </c>
      <c r="K24" s="80"/>
      <c r="L24" s="79">
        <f t="shared" si="5"/>
        <v>2.4351851851851958E-2</v>
      </c>
      <c r="M24" s="81">
        <v>2.4305555555555556E-2</v>
      </c>
      <c r="N24" s="79">
        <f t="shared" si="6"/>
        <v>4.6296296296401834E-5</v>
      </c>
      <c r="O24" s="80"/>
      <c r="P24" s="82">
        <f t="shared" si="0"/>
        <v>-13.999999999997721</v>
      </c>
      <c r="Q24" s="82">
        <f t="shared" si="1"/>
        <v>0</v>
      </c>
      <c r="R24" s="77"/>
      <c r="S24" s="135">
        <v>70.47</v>
      </c>
      <c r="T24" s="77">
        <v>0</v>
      </c>
      <c r="U24" s="77"/>
      <c r="V24" s="135">
        <v>43.34</v>
      </c>
      <c r="W24" s="77">
        <v>0</v>
      </c>
      <c r="X24" s="77"/>
      <c r="Y24" s="135">
        <v>34.619999999999997</v>
      </c>
      <c r="Z24" s="77">
        <v>0</v>
      </c>
      <c r="AA24" s="77"/>
      <c r="AB24" s="135">
        <v>48.28</v>
      </c>
      <c r="AC24" s="77">
        <v>0</v>
      </c>
      <c r="AD24" s="77"/>
      <c r="AE24" s="135">
        <v>43.28</v>
      </c>
      <c r="AF24" s="77">
        <v>0</v>
      </c>
      <c r="AG24" s="77"/>
      <c r="AH24" s="77"/>
      <c r="AI24" s="77"/>
      <c r="AJ24" s="77"/>
      <c r="AK24" s="135">
        <v>161.57</v>
      </c>
      <c r="AL24" s="83">
        <v>210</v>
      </c>
      <c r="AM24" s="83">
        <f t="shared" si="2"/>
        <v>-48.430000000000007</v>
      </c>
      <c r="AN24" s="84">
        <f t="shared" si="3"/>
        <v>0</v>
      </c>
      <c r="AO24" s="85">
        <v>0</v>
      </c>
      <c r="AP24" s="85"/>
      <c r="AQ24" s="110">
        <f t="shared" si="4"/>
        <v>59.997500000000002</v>
      </c>
      <c r="AS24" s="63"/>
    </row>
    <row r="25" spans="1:45" ht="15" hidden="1" x14ac:dyDescent="0.2">
      <c r="A25" s="3">
        <v>15</v>
      </c>
      <c r="C25" s="121" t="s">
        <v>101</v>
      </c>
      <c r="D25" s="121" t="s">
        <v>49</v>
      </c>
      <c r="E25" s="120">
        <v>2</v>
      </c>
      <c r="F25" s="121" t="s">
        <v>81</v>
      </c>
      <c r="G25" s="9"/>
      <c r="H25" s="66">
        <v>0.42708333333333298</v>
      </c>
      <c r="I25" s="77"/>
      <c r="J25" s="66">
        <v>0.45141203703703708</v>
      </c>
      <c r="K25" s="80"/>
      <c r="L25" s="79">
        <f t="shared" si="5"/>
        <v>2.4328703703704102E-2</v>
      </c>
      <c r="M25" s="81">
        <v>2.4305555555555556E-2</v>
      </c>
      <c r="N25" s="79">
        <f t="shared" si="6"/>
        <v>2.3148148148546127E-5</v>
      </c>
      <c r="O25" s="80"/>
      <c r="P25" s="82">
        <f t="shared" si="0"/>
        <v>-14.499999999991404</v>
      </c>
      <c r="Q25" s="82">
        <f t="shared" si="1"/>
        <v>0</v>
      </c>
      <c r="R25" s="77"/>
      <c r="S25" s="135">
        <v>72.38</v>
      </c>
      <c r="T25" s="77">
        <v>0</v>
      </c>
      <c r="U25" s="77"/>
      <c r="V25" s="135">
        <v>64.25</v>
      </c>
      <c r="W25" s="77">
        <v>0</v>
      </c>
      <c r="X25" s="77"/>
      <c r="Y25" s="135">
        <v>37.65</v>
      </c>
      <c r="Z25" s="77">
        <v>0</v>
      </c>
      <c r="AA25" s="77"/>
      <c r="AB25" s="135">
        <v>52.57</v>
      </c>
      <c r="AC25" s="77">
        <v>0</v>
      </c>
      <c r="AD25" s="77"/>
      <c r="AE25" s="135">
        <v>46.48</v>
      </c>
      <c r="AF25" s="77">
        <v>0</v>
      </c>
      <c r="AG25" s="77"/>
      <c r="AH25" s="77"/>
      <c r="AI25" s="77"/>
      <c r="AJ25" s="77"/>
      <c r="AK25" s="135">
        <v>179.68</v>
      </c>
      <c r="AL25" s="83">
        <v>210</v>
      </c>
      <c r="AM25" s="83">
        <f t="shared" si="2"/>
        <v>-30.319999999999993</v>
      </c>
      <c r="AN25" s="84">
        <f t="shared" si="3"/>
        <v>0</v>
      </c>
      <c r="AO25" s="85">
        <v>0</v>
      </c>
      <c r="AP25" s="85"/>
      <c r="AQ25" s="110">
        <f t="shared" si="4"/>
        <v>68.332499999999996</v>
      </c>
      <c r="AS25" s="105"/>
    </row>
    <row r="26" spans="1:45" s="9" customFormat="1" ht="15" hidden="1" x14ac:dyDescent="0.2">
      <c r="A26" s="3">
        <v>16</v>
      </c>
      <c r="B26" s="3"/>
      <c r="C26" s="121" t="s">
        <v>102</v>
      </c>
      <c r="D26" s="121" t="s">
        <v>103</v>
      </c>
      <c r="E26" s="120">
        <v>4</v>
      </c>
      <c r="F26" s="121" t="s">
        <v>83</v>
      </c>
      <c r="G26" s="75"/>
      <c r="H26" s="66">
        <v>0.43055555555555503</v>
      </c>
      <c r="I26" s="77"/>
      <c r="J26" s="66">
        <v>0.45439814814814811</v>
      </c>
      <c r="K26" s="80"/>
      <c r="L26" s="79">
        <f t="shared" si="5"/>
        <v>2.3842592592593082E-2</v>
      </c>
      <c r="M26" s="81">
        <v>2.4305555555555556E-2</v>
      </c>
      <c r="N26" s="79">
        <f t="shared" si="6"/>
        <v>4.6296296296247444E-4</v>
      </c>
      <c r="O26" s="80"/>
      <c r="P26" s="82">
        <f t="shared" si="0"/>
        <v>-5.0000000000105516</v>
      </c>
      <c r="Q26" s="82">
        <f t="shared" si="1"/>
        <v>0</v>
      </c>
      <c r="R26" s="77"/>
      <c r="S26" s="135">
        <v>101.83</v>
      </c>
      <c r="T26" s="77">
        <v>0</v>
      </c>
      <c r="U26" s="77"/>
      <c r="V26" s="135">
        <v>55.12</v>
      </c>
      <c r="W26" s="77">
        <v>0</v>
      </c>
      <c r="X26" s="77"/>
      <c r="Y26" s="135">
        <v>57.28</v>
      </c>
      <c r="Z26" s="77">
        <v>0</v>
      </c>
      <c r="AA26" s="77"/>
      <c r="AB26" s="135">
        <v>70.5</v>
      </c>
      <c r="AC26" s="77">
        <v>0</v>
      </c>
      <c r="AD26" s="77"/>
      <c r="AE26" s="135">
        <v>59.68</v>
      </c>
      <c r="AF26" s="77">
        <v>0</v>
      </c>
      <c r="AG26" s="77"/>
      <c r="AH26" s="77"/>
      <c r="AI26" s="77"/>
      <c r="AJ26" s="77"/>
      <c r="AK26" s="135">
        <v>184.8</v>
      </c>
      <c r="AL26" s="83">
        <v>210</v>
      </c>
      <c r="AM26" s="83">
        <f t="shared" si="2"/>
        <v>-25.199999999999989</v>
      </c>
      <c r="AN26" s="84">
        <f t="shared" si="3"/>
        <v>0</v>
      </c>
      <c r="AO26" s="85">
        <v>0</v>
      </c>
      <c r="AP26" s="85"/>
      <c r="AQ26" s="110">
        <f t="shared" si="4"/>
        <v>86.102500000000006</v>
      </c>
      <c r="AR26" s="64"/>
      <c r="AS26" s="106"/>
    </row>
    <row r="27" spans="1:45" s="9" customFormat="1" ht="15" hidden="1" x14ac:dyDescent="0.2">
      <c r="A27" s="3">
        <v>17</v>
      </c>
      <c r="B27" s="3"/>
      <c r="C27" s="121" t="s">
        <v>104</v>
      </c>
      <c r="D27" s="121" t="s">
        <v>59</v>
      </c>
      <c r="E27" s="125">
        <v>2</v>
      </c>
      <c r="F27" s="121" t="s">
        <v>81</v>
      </c>
      <c r="G27" s="75"/>
      <c r="H27" s="66">
        <v>0.43402777777777801</v>
      </c>
      <c r="I27" s="77"/>
      <c r="J27" s="66">
        <v>0.45814814814814814</v>
      </c>
      <c r="K27" s="80"/>
      <c r="L27" s="79">
        <f t="shared" si="5"/>
        <v>2.4120370370370126E-2</v>
      </c>
      <c r="M27" s="81">
        <v>2.4305555555555556E-2</v>
      </c>
      <c r="N27" s="79">
        <f t="shared" si="6"/>
        <v>1.851851851854304E-4</v>
      </c>
      <c r="O27" s="80"/>
      <c r="P27" s="82">
        <f t="shared" si="0"/>
        <v>-10.999999999994703</v>
      </c>
      <c r="Q27" s="82">
        <f t="shared" si="1"/>
        <v>0</v>
      </c>
      <c r="R27" s="77"/>
      <c r="S27" s="135">
        <v>89.53</v>
      </c>
      <c r="T27" s="77">
        <v>0</v>
      </c>
      <c r="U27" s="77"/>
      <c r="V27" s="135">
        <v>53.25</v>
      </c>
      <c r="W27" s="77">
        <v>0</v>
      </c>
      <c r="X27" s="77"/>
      <c r="Y27" s="135">
        <v>53</v>
      </c>
      <c r="Z27" s="77">
        <v>0</v>
      </c>
      <c r="AA27" s="77"/>
      <c r="AB27" s="135">
        <v>62.63</v>
      </c>
      <c r="AC27" s="77">
        <v>0</v>
      </c>
      <c r="AD27" s="77"/>
      <c r="AE27" s="135">
        <v>66.84</v>
      </c>
      <c r="AF27" s="77">
        <v>0</v>
      </c>
      <c r="AG27" s="77"/>
      <c r="AH27" s="77"/>
      <c r="AI27" s="77"/>
      <c r="AJ27" s="77"/>
      <c r="AK27" s="135">
        <v>191.57</v>
      </c>
      <c r="AL27" s="83">
        <v>210</v>
      </c>
      <c r="AM27" s="83">
        <f t="shared" si="2"/>
        <v>-18.430000000000007</v>
      </c>
      <c r="AN27" s="84">
        <f t="shared" si="3"/>
        <v>0</v>
      </c>
      <c r="AO27" s="85">
        <v>6</v>
      </c>
      <c r="AP27" s="85"/>
      <c r="AQ27" s="110">
        <f t="shared" si="4"/>
        <v>87.3125</v>
      </c>
      <c r="AR27" s="64"/>
      <c r="AS27" s="72"/>
    </row>
    <row r="28" spans="1:45" s="107" customFormat="1" ht="15" hidden="1" x14ac:dyDescent="0.2">
      <c r="A28" s="3">
        <v>18</v>
      </c>
      <c r="C28" s="121" t="s">
        <v>105</v>
      </c>
      <c r="D28" s="121" t="s">
        <v>106</v>
      </c>
      <c r="E28" s="125">
        <v>1</v>
      </c>
      <c r="F28" s="121" t="s">
        <v>82</v>
      </c>
      <c r="G28" s="109"/>
      <c r="H28" s="66">
        <v>0.4375</v>
      </c>
      <c r="I28" s="77"/>
      <c r="J28" s="66">
        <v>0.46166666666666667</v>
      </c>
      <c r="K28" s="80"/>
      <c r="L28" s="79">
        <f t="shared" si="5"/>
        <v>2.416666666666667E-2</v>
      </c>
      <c r="M28" s="81">
        <v>2.4305555555555556E-2</v>
      </c>
      <c r="N28" s="79">
        <f t="shared" si="6"/>
        <v>1.3888888888888631E-4</v>
      </c>
      <c r="O28" s="80"/>
      <c r="P28" s="82">
        <f t="shared" si="0"/>
        <v>-12.000000000000055</v>
      </c>
      <c r="Q28" s="82">
        <f t="shared" si="1"/>
        <v>0</v>
      </c>
      <c r="R28" s="77"/>
      <c r="S28" s="135">
        <v>98.88</v>
      </c>
      <c r="T28" s="77">
        <v>0</v>
      </c>
      <c r="U28" s="77"/>
      <c r="V28" s="135">
        <v>77.03</v>
      </c>
      <c r="W28" s="77">
        <v>0</v>
      </c>
      <c r="X28" s="77"/>
      <c r="Y28" s="135">
        <v>59.12</v>
      </c>
      <c r="Z28" s="77">
        <v>0</v>
      </c>
      <c r="AA28" s="77"/>
      <c r="AB28" s="135">
        <v>66.09</v>
      </c>
      <c r="AC28" s="77">
        <v>0</v>
      </c>
      <c r="AD28" s="77"/>
      <c r="AE28" s="135">
        <v>57.7</v>
      </c>
      <c r="AF28" s="77">
        <v>0</v>
      </c>
      <c r="AG28" s="77"/>
      <c r="AH28" s="77"/>
      <c r="AI28" s="77"/>
      <c r="AJ28" s="77"/>
      <c r="AK28" s="135">
        <v>160.69</v>
      </c>
      <c r="AL28" s="83">
        <v>210</v>
      </c>
      <c r="AM28" s="83">
        <f t="shared" si="2"/>
        <v>-49.31</v>
      </c>
      <c r="AN28" s="84">
        <f t="shared" si="3"/>
        <v>0</v>
      </c>
      <c r="AO28" s="85">
        <v>0</v>
      </c>
      <c r="AP28" s="85"/>
      <c r="AQ28" s="110">
        <f t="shared" si="4"/>
        <v>89.704999999999998</v>
      </c>
      <c r="AR28" s="10"/>
      <c r="AS28" s="11"/>
    </row>
    <row r="29" spans="1:45" s="107" customFormat="1" ht="15" hidden="1" x14ac:dyDescent="0.2">
      <c r="A29" s="3">
        <v>19</v>
      </c>
      <c r="C29" s="121" t="s">
        <v>107</v>
      </c>
      <c r="D29" s="121" t="s">
        <v>59</v>
      </c>
      <c r="E29" s="120">
        <v>1</v>
      </c>
      <c r="F29" s="121" t="s">
        <v>82</v>
      </c>
      <c r="G29" s="109"/>
      <c r="H29" s="66">
        <v>0.44097222222222199</v>
      </c>
      <c r="I29" s="77"/>
      <c r="J29" s="81">
        <v>0.46559027777777778</v>
      </c>
      <c r="K29" s="80"/>
      <c r="L29" s="79">
        <f t="shared" si="5"/>
        <v>2.4618055555555796E-2</v>
      </c>
      <c r="M29" s="81">
        <v>2.4305555555555556E-2</v>
      </c>
      <c r="N29" s="79">
        <f t="shared" si="6"/>
        <v>3.1250000000023967E-4</v>
      </c>
      <c r="O29" s="80"/>
      <c r="P29" s="82">
        <f t="shared" si="0"/>
        <v>-8.2499999999948237</v>
      </c>
      <c r="Q29" s="82">
        <f t="shared" si="1"/>
        <v>0</v>
      </c>
      <c r="R29" s="77"/>
      <c r="S29" s="135">
        <v>85.89</v>
      </c>
      <c r="T29" s="77">
        <v>0</v>
      </c>
      <c r="U29" s="77"/>
      <c r="V29" s="135">
        <v>51.22</v>
      </c>
      <c r="W29" s="77">
        <v>0</v>
      </c>
      <c r="X29" s="77"/>
      <c r="Y29" s="135">
        <v>47.53</v>
      </c>
      <c r="Z29" s="77">
        <v>0</v>
      </c>
      <c r="AA29" s="77"/>
      <c r="AB29" s="135">
        <v>72.28</v>
      </c>
      <c r="AC29" s="77">
        <v>2</v>
      </c>
      <c r="AD29" s="77"/>
      <c r="AE29" s="135">
        <v>68.13</v>
      </c>
      <c r="AF29" s="77">
        <v>0</v>
      </c>
      <c r="AG29" s="77"/>
      <c r="AH29" s="77"/>
      <c r="AI29" s="77"/>
      <c r="AJ29" s="77"/>
      <c r="AK29" s="135">
        <v>179.3</v>
      </c>
      <c r="AL29" s="83">
        <v>210</v>
      </c>
      <c r="AM29" s="83">
        <f t="shared" si="2"/>
        <v>-30.699999999999989</v>
      </c>
      <c r="AN29" s="84">
        <f t="shared" si="3"/>
        <v>0</v>
      </c>
      <c r="AO29" s="85">
        <v>0</v>
      </c>
      <c r="AP29" s="85"/>
      <c r="AQ29" s="110">
        <f t="shared" si="4"/>
        <v>83.262500000000003</v>
      </c>
      <c r="AR29" s="10"/>
      <c r="AS29" s="11"/>
    </row>
    <row r="30" spans="1:45" s="107" customFormat="1" ht="15" hidden="1" x14ac:dyDescent="0.2">
      <c r="A30" s="3">
        <v>21</v>
      </c>
      <c r="C30" s="121" t="s">
        <v>109</v>
      </c>
      <c r="D30" s="121" t="s">
        <v>110</v>
      </c>
      <c r="E30" s="120">
        <v>3</v>
      </c>
      <c r="F30" s="121" t="s">
        <v>111</v>
      </c>
      <c r="G30" s="109"/>
      <c r="H30" s="66">
        <v>0.44791666666666702</v>
      </c>
      <c r="I30" s="77"/>
      <c r="J30" s="81">
        <v>0.47175925925925927</v>
      </c>
      <c r="K30" s="80"/>
      <c r="L30" s="79">
        <f t="shared" si="5"/>
        <v>2.3842592592592249E-2</v>
      </c>
      <c r="M30" s="81">
        <v>2.4305555555555556E-2</v>
      </c>
      <c r="N30" s="79">
        <f t="shared" si="6"/>
        <v>4.6296296296330711E-4</v>
      </c>
      <c r="O30" s="80"/>
      <c r="P30" s="82">
        <f t="shared" si="0"/>
        <v>-4.9999999999925659</v>
      </c>
      <c r="Q30" s="82">
        <f t="shared" si="1"/>
        <v>0</v>
      </c>
      <c r="R30" s="77"/>
      <c r="S30" s="135">
        <v>80.37</v>
      </c>
      <c r="T30" s="77">
        <v>0</v>
      </c>
      <c r="U30" s="77"/>
      <c r="V30" s="135">
        <v>48.25</v>
      </c>
      <c r="W30" s="77">
        <v>0</v>
      </c>
      <c r="X30" s="77"/>
      <c r="Y30" s="135">
        <v>42.22</v>
      </c>
      <c r="Z30" s="77">
        <v>0</v>
      </c>
      <c r="AA30" s="77"/>
      <c r="AB30" s="135">
        <v>54.94</v>
      </c>
      <c r="AC30" s="77">
        <v>0</v>
      </c>
      <c r="AD30" s="77"/>
      <c r="AE30" s="135">
        <v>48.16</v>
      </c>
      <c r="AF30" s="77">
        <v>0</v>
      </c>
      <c r="AG30" s="77"/>
      <c r="AH30" s="77"/>
      <c r="AI30" s="77"/>
      <c r="AJ30" s="77"/>
      <c r="AK30" s="135">
        <v>164.46</v>
      </c>
      <c r="AL30" s="83">
        <v>210</v>
      </c>
      <c r="AM30" s="83">
        <f t="shared" si="2"/>
        <v>-45.539999999999992</v>
      </c>
      <c r="AN30" s="84">
        <f t="shared" si="3"/>
        <v>0</v>
      </c>
      <c r="AO30" s="85">
        <v>0</v>
      </c>
      <c r="AP30" s="85"/>
      <c r="AQ30" s="110">
        <f t="shared" si="4"/>
        <v>68.484999999999999</v>
      </c>
      <c r="AR30" s="10"/>
      <c r="AS30" s="11"/>
    </row>
    <row r="31" spans="1:45" s="107" customFormat="1" ht="15" hidden="1" x14ac:dyDescent="0.2">
      <c r="A31" s="3">
        <v>22</v>
      </c>
      <c r="C31" s="121" t="s">
        <v>112</v>
      </c>
      <c r="D31" s="121" t="s">
        <v>113</v>
      </c>
      <c r="E31" s="125">
        <v>2</v>
      </c>
      <c r="F31" s="121" t="s">
        <v>81</v>
      </c>
      <c r="G31" s="109"/>
      <c r="H31" s="66">
        <v>0.45138888888888901</v>
      </c>
      <c r="I31" s="77"/>
      <c r="J31" s="81">
        <v>0.47574074074074074</v>
      </c>
      <c r="K31" s="80"/>
      <c r="L31" s="79">
        <f t="shared" si="5"/>
        <v>2.4351851851851736E-2</v>
      </c>
      <c r="M31" s="81">
        <v>2.4305555555555556E-2</v>
      </c>
      <c r="N31" s="79">
        <f t="shared" si="6"/>
        <v>4.629629629617979E-5</v>
      </c>
      <c r="O31" s="80"/>
      <c r="P31" s="82">
        <f t="shared" si="0"/>
        <v>-14.000000000002517</v>
      </c>
      <c r="Q31" s="82">
        <f t="shared" si="1"/>
        <v>0</v>
      </c>
      <c r="R31" s="77"/>
      <c r="S31" s="135">
        <v>77.47</v>
      </c>
      <c r="T31" s="77">
        <v>0</v>
      </c>
      <c r="U31" s="77"/>
      <c r="V31" s="135">
        <v>42.25</v>
      </c>
      <c r="W31" s="77">
        <v>0</v>
      </c>
      <c r="X31" s="77"/>
      <c r="Y31" s="135">
        <v>43.62</v>
      </c>
      <c r="Z31" s="77">
        <v>0</v>
      </c>
      <c r="AA31" s="77"/>
      <c r="AB31" s="135">
        <v>53.03</v>
      </c>
      <c r="AC31" s="77">
        <v>0</v>
      </c>
      <c r="AD31" s="77"/>
      <c r="AE31" s="135">
        <v>51.48</v>
      </c>
      <c r="AF31" s="77">
        <v>0</v>
      </c>
      <c r="AG31" s="77"/>
      <c r="AH31" s="77"/>
      <c r="AI31" s="77"/>
      <c r="AJ31" s="77"/>
      <c r="AK31" s="135">
        <v>168.2</v>
      </c>
      <c r="AL31" s="83">
        <v>210</v>
      </c>
      <c r="AM31" s="83">
        <f t="shared" si="2"/>
        <v>-41.800000000000011</v>
      </c>
      <c r="AN31" s="84">
        <f t="shared" si="3"/>
        <v>0</v>
      </c>
      <c r="AO31" s="85">
        <v>0</v>
      </c>
      <c r="AP31" s="85"/>
      <c r="AQ31" s="110">
        <f t="shared" si="4"/>
        <v>66.962500000000006</v>
      </c>
      <c r="AR31" s="10"/>
      <c r="AS31" s="11"/>
    </row>
    <row r="32" spans="1:45" ht="15" hidden="1" x14ac:dyDescent="0.2">
      <c r="A32" s="3">
        <v>23</v>
      </c>
      <c r="C32" s="121" t="s">
        <v>114</v>
      </c>
      <c r="D32" s="121" t="s">
        <v>108</v>
      </c>
      <c r="E32" s="120">
        <v>4</v>
      </c>
      <c r="F32" s="121" t="s">
        <v>83</v>
      </c>
      <c r="G32" s="75"/>
      <c r="H32" s="66">
        <v>0.45486111111111099</v>
      </c>
      <c r="I32" s="77"/>
      <c r="J32" s="81">
        <v>0.47900462962962959</v>
      </c>
      <c r="K32" s="80"/>
      <c r="L32" s="79">
        <f t="shared" si="5"/>
        <v>2.4143518518518592E-2</v>
      </c>
      <c r="M32" s="81">
        <v>2.4305555555555556E-2</v>
      </c>
      <c r="N32" s="79">
        <f t="shared" si="6"/>
        <v>1.6203703703696407E-4</v>
      </c>
      <c r="O32" s="80"/>
      <c r="P32" s="82">
        <f t="shared" si="0"/>
        <v>-11.500000000001576</v>
      </c>
      <c r="Q32" s="82">
        <f t="shared" si="1"/>
        <v>0</v>
      </c>
      <c r="R32" s="77"/>
      <c r="S32" s="135">
        <v>78</v>
      </c>
      <c r="T32" s="77">
        <v>0</v>
      </c>
      <c r="U32" s="77"/>
      <c r="V32" s="135">
        <v>47.19</v>
      </c>
      <c r="W32" s="77">
        <v>0</v>
      </c>
      <c r="X32" s="77"/>
      <c r="Y32" s="135">
        <v>39.22</v>
      </c>
      <c r="Z32" s="77">
        <v>0</v>
      </c>
      <c r="AA32" s="77"/>
      <c r="AB32" s="135">
        <v>54.5</v>
      </c>
      <c r="AC32" s="77">
        <v>0</v>
      </c>
      <c r="AD32" s="77"/>
      <c r="AE32" s="135">
        <v>45.38</v>
      </c>
      <c r="AF32" s="77">
        <v>0</v>
      </c>
      <c r="AG32" s="77"/>
      <c r="AH32" s="77"/>
      <c r="AI32" s="77"/>
      <c r="AJ32" s="77"/>
      <c r="AK32" s="135">
        <v>181.3</v>
      </c>
      <c r="AL32" s="83">
        <v>210</v>
      </c>
      <c r="AM32" s="83">
        <f t="shared" si="2"/>
        <v>-28.699999999999989</v>
      </c>
      <c r="AN32" s="84">
        <f t="shared" si="3"/>
        <v>0</v>
      </c>
      <c r="AO32" s="85">
        <v>3</v>
      </c>
      <c r="AP32" s="85"/>
      <c r="AQ32" s="110">
        <f t="shared" si="4"/>
        <v>69.072500000000005</v>
      </c>
      <c r="AR32" s="64"/>
      <c r="AS32" s="63"/>
    </row>
    <row r="33" spans="1:45" ht="15" hidden="1" x14ac:dyDescent="0.2">
      <c r="A33" s="3">
        <v>24</v>
      </c>
      <c r="C33" s="121" t="s">
        <v>115</v>
      </c>
      <c r="D33" s="121" t="s">
        <v>116</v>
      </c>
      <c r="E33" s="125">
        <v>1</v>
      </c>
      <c r="F33" s="121" t="s">
        <v>82</v>
      </c>
      <c r="G33" s="9"/>
      <c r="H33" s="66">
        <v>0.45833333333333298</v>
      </c>
      <c r="I33" s="77"/>
      <c r="J33" s="81">
        <v>0.48290509259259262</v>
      </c>
      <c r="K33" s="80"/>
      <c r="L33" s="79">
        <f t="shared" si="5"/>
        <v>2.457175925925964E-2</v>
      </c>
      <c r="M33" s="81">
        <v>2.4305555555555556E-2</v>
      </c>
      <c r="N33" s="79">
        <f t="shared" si="6"/>
        <v>2.6620370370408417E-4</v>
      </c>
      <c r="O33" s="80"/>
      <c r="P33" s="82">
        <f t="shared" si="0"/>
        <v>-9.2499999999917826</v>
      </c>
      <c r="Q33" s="82">
        <f t="shared" si="1"/>
        <v>0</v>
      </c>
      <c r="R33" s="77"/>
      <c r="S33" s="135">
        <v>138.37</v>
      </c>
      <c r="T33" s="77">
        <v>0</v>
      </c>
      <c r="U33" s="77"/>
      <c r="V33" s="135">
        <v>151.44</v>
      </c>
      <c r="W33" s="77">
        <v>0</v>
      </c>
      <c r="X33" s="77"/>
      <c r="Y33" s="135">
        <v>57.69</v>
      </c>
      <c r="Z33" s="77">
        <v>0</v>
      </c>
      <c r="AA33" s="77"/>
      <c r="AB33" s="135">
        <v>87.13</v>
      </c>
      <c r="AC33" s="77">
        <v>0</v>
      </c>
      <c r="AD33" s="77"/>
      <c r="AE33" s="135">
        <v>67.819999999999993</v>
      </c>
      <c r="AF33" s="77">
        <v>0</v>
      </c>
      <c r="AG33" s="77"/>
      <c r="AH33" s="77"/>
      <c r="AI33" s="77"/>
      <c r="AJ33" s="77"/>
      <c r="AK33" s="135">
        <v>229.33</v>
      </c>
      <c r="AL33" s="83">
        <v>210</v>
      </c>
      <c r="AM33" s="83">
        <f t="shared" si="2"/>
        <v>19.330000000000013</v>
      </c>
      <c r="AN33" s="84">
        <f t="shared" si="3"/>
        <v>9.6650000000000063</v>
      </c>
      <c r="AO33" s="85">
        <v>0</v>
      </c>
      <c r="AP33" s="85"/>
      <c r="AQ33" s="110">
        <f t="shared" si="4"/>
        <v>135.2775</v>
      </c>
      <c r="AS33" s="63"/>
    </row>
    <row r="34" spans="1:45" ht="15" hidden="1" x14ac:dyDescent="0.2">
      <c r="A34" s="3">
        <v>25</v>
      </c>
      <c r="C34" s="121" t="s">
        <v>117</v>
      </c>
      <c r="D34" s="121" t="s">
        <v>118</v>
      </c>
      <c r="E34" s="125">
        <v>1</v>
      </c>
      <c r="F34" s="121" t="s">
        <v>82</v>
      </c>
      <c r="G34" s="9"/>
      <c r="H34" s="66">
        <v>0.46180555555555503</v>
      </c>
      <c r="I34" s="77"/>
      <c r="J34" s="81">
        <v>0.48633101851851851</v>
      </c>
      <c r="K34" s="80"/>
      <c r="L34" s="79">
        <f t="shared" si="5"/>
        <v>2.4525462962963485E-2</v>
      </c>
      <c r="M34" s="81">
        <v>2.4305555555555556E-2</v>
      </c>
      <c r="N34" s="79">
        <f t="shared" si="6"/>
        <v>2.1990740740792866E-4</v>
      </c>
      <c r="O34" s="80"/>
      <c r="P34" s="82">
        <f t="shared" si="0"/>
        <v>-10.249999999988741</v>
      </c>
      <c r="Q34" s="82">
        <f t="shared" si="1"/>
        <v>0</v>
      </c>
      <c r="R34" s="77"/>
      <c r="S34" s="135">
        <v>86.34</v>
      </c>
      <c r="T34" s="77">
        <v>0</v>
      </c>
      <c r="U34" s="77"/>
      <c r="V34" s="135">
        <v>55.09</v>
      </c>
      <c r="W34" s="77">
        <v>0</v>
      </c>
      <c r="X34" s="77"/>
      <c r="Y34" s="135">
        <v>42</v>
      </c>
      <c r="Z34" s="77">
        <v>0</v>
      </c>
      <c r="AA34" s="77"/>
      <c r="AB34" s="135">
        <v>67.22</v>
      </c>
      <c r="AC34" s="77">
        <v>0</v>
      </c>
      <c r="AD34" s="77"/>
      <c r="AE34" s="135">
        <v>53.97</v>
      </c>
      <c r="AF34" s="77">
        <v>0</v>
      </c>
      <c r="AG34" s="77"/>
      <c r="AH34" s="77"/>
      <c r="AI34" s="77"/>
      <c r="AJ34" s="77"/>
      <c r="AK34" s="135">
        <v>153.63</v>
      </c>
      <c r="AL34" s="83">
        <v>210</v>
      </c>
      <c r="AM34" s="83">
        <f t="shared" si="2"/>
        <v>-56.370000000000005</v>
      </c>
      <c r="AN34" s="84">
        <f t="shared" si="3"/>
        <v>0</v>
      </c>
      <c r="AO34" s="85">
        <v>3</v>
      </c>
      <c r="AP34" s="85"/>
      <c r="AQ34" s="110">
        <f t="shared" si="4"/>
        <v>79.155000000000001</v>
      </c>
      <c r="AS34" s="63"/>
    </row>
    <row r="35" spans="1:45" ht="15" hidden="1" x14ac:dyDescent="0.2">
      <c r="A35" s="3">
        <v>26</v>
      </c>
      <c r="C35" s="121" t="s">
        <v>119</v>
      </c>
      <c r="D35" s="121" t="s">
        <v>120</v>
      </c>
      <c r="E35" s="120">
        <v>5</v>
      </c>
      <c r="F35" s="121" t="s">
        <v>84</v>
      </c>
      <c r="G35" s="9"/>
      <c r="H35" s="66">
        <v>0.46527777777777801</v>
      </c>
      <c r="I35" s="77"/>
      <c r="J35" s="81">
        <v>0.48945601851851855</v>
      </c>
      <c r="K35" s="80"/>
      <c r="L35" s="79">
        <f t="shared" si="5"/>
        <v>2.4178240740740542E-2</v>
      </c>
      <c r="M35" s="81">
        <v>2.4305555555555556E-2</v>
      </c>
      <c r="N35" s="79">
        <f t="shared" si="6"/>
        <v>1.2731481481501397E-4</v>
      </c>
      <c r="O35" s="80"/>
      <c r="P35" s="82">
        <f t="shared" si="0"/>
        <v>-12.249999999995698</v>
      </c>
      <c r="Q35" s="82">
        <f t="shared" si="1"/>
        <v>0</v>
      </c>
      <c r="R35" s="77"/>
      <c r="S35" s="135">
        <v>86.88</v>
      </c>
      <c r="T35" s="77">
        <v>0</v>
      </c>
      <c r="U35" s="77"/>
      <c r="V35" s="135">
        <v>48.62</v>
      </c>
      <c r="W35" s="77">
        <v>0</v>
      </c>
      <c r="X35" s="77"/>
      <c r="Y35" s="135">
        <v>49.22</v>
      </c>
      <c r="Z35" s="77">
        <v>0</v>
      </c>
      <c r="AA35" s="77"/>
      <c r="AB35" s="135">
        <v>67.09</v>
      </c>
      <c r="AC35" s="77">
        <v>0</v>
      </c>
      <c r="AD35" s="77"/>
      <c r="AE35" s="135">
        <v>61.07</v>
      </c>
      <c r="AF35" s="77">
        <v>0</v>
      </c>
      <c r="AG35" s="77"/>
      <c r="AH35" s="77"/>
      <c r="AI35" s="77"/>
      <c r="AJ35" s="77"/>
      <c r="AK35" s="135">
        <v>164.6</v>
      </c>
      <c r="AL35" s="83">
        <v>210</v>
      </c>
      <c r="AM35" s="83">
        <f t="shared" si="2"/>
        <v>-45.400000000000006</v>
      </c>
      <c r="AN35" s="84">
        <f t="shared" si="3"/>
        <v>0</v>
      </c>
      <c r="AO35" s="85">
        <v>9</v>
      </c>
      <c r="AP35" s="85"/>
      <c r="AQ35" s="110">
        <f t="shared" si="4"/>
        <v>87.22</v>
      </c>
      <c r="AS35" s="63"/>
    </row>
    <row r="36" spans="1:45" ht="15" hidden="1" x14ac:dyDescent="0.2">
      <c r="A36" s="3">
        <v>27</v>
      </c>
      <c r="C36" s="121" t="s">
        <v>121</v>
      </c>
      <c r="D36" s="121" t="s">
        <v>122</v>
      </c>
      <c r="E36" s="120">
        <v>1</v>
      </c>
      <c r="F36" s="121" t="s">
        <v>82</v>
      </c>
      <c r="G36" s="75"/>
      <c r="H36" s="66">
        <v>0.46875</v>
      </c>
      <c r="I36" s="77"/>
      <c r="J36" s="81">
        <v>0.4929398148148148</v>
      </c>
      <c r="K36" s="80"/>
      <c r="L36" s="79">
        <f t="shared" si="5"/>
        <v>2.4189814814814803E-2</v>
      </c>
      <c r="M36" s="81">
        <v>2.4305555555555556E-2</v>
      </c>
      <c r="N36" s="79">
        <f t="shared" si="6"/>
        <v>1.1574074074075305E-4</v>
      </c>
      <c r="O36" s="80"/>
      <c r="P36" s="82">
        <f t="shared" si="0"/>
        <v>-12.499999999999734</v>
      </c>
      <c r="Q36" s="82">
        <f t="shared" si="1"/>
        <v>0</v>
      </c>
      <c r="R36" s="77"/>
      <c r="S36" s="135">
        <v>71.540000000000006</v>
      </c>
      <c r="T36" s="77">
        <v>0</v>
      </c>
      <c r="U36" s="77"/>
      <c r="V36" s="135">
        <v>41.9</v>
      </c>
      <c r="W36" s="77">
        <v>0</v>
      </c>
      <c r="X36" s="77"/>
      <c r="Y36" s="135">
        <v>36.409999999999997</v>
      </c>
      <c r="Z36" s="77">
        <v>0</v>
      </c>
      <c r="AA36" s="77"/>
      <c r="AB36" s="135">
        <v>50.4</v>
      </c>
      <c r="AC36" s="77">
        <v>0</v>
      </c>
      <c r="AD36" s="77"/>
      <c r="AE36" s="135">
        <v>44.36</v>
      </c>
      <c r="AF36" s="77">
        <v>0</v>
      </c>
      <c r="AG36" s="77"/>
      <c r="AH36" s="77"/>
      <c r="AI36" s="77"/>
      <c r="AJ36" s="77"/>
      <c r="AK36" s="135">
        <v>156.26</v>
      </c>
      <c r="AL36" s="83">
        <v>210</v>
      </c>
      <c r="AM36" s="83">
        <f t="shared" si="2"/>
        <v>-53.740000000000009</v>
      </c>
      <c r="AN36" s="84">
        <f t="shared" si="3"/>
        <v>0</v>
      </c>
      <c r="AO36" s="85">
        <v>0</v>
      </c>
      <c r="AP36" s="85"/>
      <c r="AQ36" s="110">
        <f t="shared" si="4"/>
        <v>61.152500000000003</v>
      </c>
      <c r="AR36" s="64"/>
      <c r="AS36" s="63"/>
    </row>
    <row r="37" spans="1:45" ht="15" hidden="1" x14ac:dyDescent="0.2">
      <c r="A37" s="3">
        <v>28</v>
      </c>
      <c r="C37" s="121" t="s">
        <v>123</v>
      </c>
      <c r="D37" s="121" t="s">
        <v>124</v>
      </c>
      <c r="E37" s="120">
        <v>2</v>
      </c>
      <c r="F37" s="121" t="s">
        <v>81</v>
      </c>
      <c r="G37" s="75"/>
      <c r="H37" s="66">
        <v>0.47222222222222199</v>
      </c>
      <c r="I37" s="77"/>
      <c r="J37" s="81">
        <v>0.49640046296296297</v>
      </c>
      <c r="K37" s="80"/>
      <c r="L37" s="79">
        <f t="shared" si="5"/>
        <v>2.4178240740740986E-2</v>
      </c>
      <c r="M37" s="81">
        <v>2.4305555555555556E-2</v>
      </c>
      <c r="N37" s="79">
        <f t="shared" si="6"/>
        <v>1.2731481481456988E-4</v>
      </c>
      <c r="O37" s="80"/>
      <c r="P37" s="82">
        <f t="shared" si="0"/>
        <v>-12.25000000000529</v>
      </c>
      <c r="Q37" s="82">
        <f t="shared" si="1"/>
        <v>0</v>
      </c>
      <c r="R37" s="77"/>
      <c r="S37" s="135">
        <v>88.5</v>
      </c>
      <c r="T37" s="77">
        <v>0</v>
      </c>
      <c r="U37" s="77"/>
      <c r="V37" s="135">
        <v>59.06</v>
      </c>
      <c r="W37" s="77">
        <v>0</v>
      </c>
      <c r="X37" s="77"/>
      <c r="Y37" s="135">
        <v>48.22</v>
      </c>
      <c r="Z37" s="77">
        <v>0</v>
      </c>
      <c r="AA37" s="77"/>
      <c r="AB37" s="135">
        <v>59.88</v>
      </c>
      <c r="AC37" s="77">
        <v>0</v>
      </c>
      <c r="AD37" s="77"/>
      <c r="AE37" s="135">
        <v>56.49</v>
      </c>
      <c r="AF37" s="77">
        <v>0</v>
      </c>
      <c r="AG37" s="77"/>
      <c r="AH37" s="77"/>
      <c r="AI37" s="77"/>
      <c r="AJ37" s="77"/>
      <c r="AK37" s="135">
        <v>136.68</v>
      </c>
      <c r="AL37" s="83">
        <v>210</v>
      </c>
      <c r="AM37" s="83">
        <f t="shared" si="2"/>
        <v>-73.319999999999993</v>
      </c>
      <c r="AN37" s="84">
        <f t="shared" si="3"/>
        <v>0</v>
      </c>
      <c r="AO37" s="85">
        <v>0</v>
      </c>
      <c r="AP37" s="85"/>
      <c r="AQ37" s="110">
        <f t="shared" si="4"/>
        <v>78.037499999999994</v>
      </c>
      <c r="AR37" s="64"/>
      <c r="AS37" s="63"/>
    </row>
    <row r="38" spans="1:45" ht="15" hidden="1" x14ac:dyDescent="0.2">
      <c r="A38" s="3">
        <v>29</v>
      </c>
      <c r="C38" s="121" t="s">
        <v>125</v>
      </c>
      <c r="D38" s="121" t="s">
        <v>126</v>
      </c>
      <c r="E38" s="120">
        <v>1</v>
      </c>
      <c r="F38" s="121" t="s">
        <v>82</v>
      </c>
      <c r="G38" s="75"/>
      <c r="H38" s="66">
        <v>0.47569444444444398</v>
      </c>
      <c r="I38" s="77"/>
      <c r="J38" s="81">
        <v>0.49993055555555554</v>
      </c>
      <c r="K38" s="80"/>
      <c r="L38" s="79">
        <f t="shared" si="5"/>
        <v>2.4236111111111569E-2</v>
      </c>
      <c r="M38" s="81">
        <v>2.4305555555555556E-2</v>
      </c>
      <c r="N38" s="79">
        <f t="shared" si="6"/>
        <v>6.9444444443986925E-5</v>
      </c>
      <c r="O38" s="80"/>
      <c r="P38" s="82">
        <f t="shared" si="0"/>
        <v>-13.500000000009882</v>
      </c>
      <c r="Q38" s="82">
        <f t="shared" si="1"/>
        <v>0</v>
      </c>
      <c r="R38" s="77"/>
      <c r="S38" s="135">
        <v>82.22</v>
      </c>
      <c r="T38" s="77">
        <v>2</v>
      </c>
      <c r="U38" s="77"/>
      <c r="V38" s="135">
        <v>49.1</v>
      </c>
      <c r="W38" s="77">
        <v>0</v>
      </c>
      <c r="X38" s="77"/>
      <c r="Y38" s="135">
        <v>43.78</v>
      </c>
      <c r="Z38" s="77">
        <v>0</v>
      </c>
      <c r="AA38" s="77"/>
      <c r="AB38" s="135">
        <v>55.75</v>
      </c>
      <c r="AC38" s="77">
        <v>0</v>
      </c>
      <c r="AD38" s="77"/>
      <c r="AE38" s="135">
        <v>51.04</v>
      </c>
      <c r="AF38" s="77">
        <v>0</v>
      </c>
      <c r="AG38" s="77"/>
      <c r="AH38" s="77"/>
      <c r="AI38" s="77"/>
      <c r="AJ38" s="77"/>
      <c r="AK38" s="135">
        <v>123.6</v>
      </c>
      <c r="AL38" s="83">
        <v>210</v>
      </c>
      <c r="AM38" s="83">
        <f t="shared" si="2"/>
        <v>-86.4</v>
      </c>
      <c r="AN38" s="84">
        <f t="shared" si="3"/>
        <v>0</v>
      </c>
      <c r="AO38" s="85">
        <v>0</v>
      </c>
      <c r="AP38" s="85"/>
      <c r="AQ38" s="110">
        <f t="shared" si="4"/>
        <v>72.472499999999997</v>
      </c>
      <c r="AS38" s="63"/>
    </row>
    <row r="39" spans="1:45" ht="15" hidden="1" x14ac:dyDescent="0.2">
      <c r="A39" s="3">
        <v>31</v>
      </c>
      <c r="C39" s="121" t="s">
        <v>127</v>
      </c>
      <c r="D39" s="121" t="s">
        <v>128</v>
      </c>
      <c r="E39" s="120">
        <v>5</v>
      </c>
      <c r="F39" s="121" t="s">
        <v>84</v>
      </c>
      <c r="G39" s="9"/>
      <c r="H39" s="66">
        <v>0.48263888888888901</v>
      </c>
      <c r="I39" s="77"/>
      <c r="J39" s="81">
        <v>0.50685185185185189</v>
      </c>
      <c r="K39" s="80"/>
      <c r="L39" s="79">
        <f t="shared" si="5"/>
        <v>2.4212962962962881E-2</v>
      </c>
      <c r="M39" s="81">
        <v>2.4305555555555556E-2</v>
      </c>
      <c r="N39" s="79">
        <f t="shared" si="6"/>
        <v>9.2592592592675299E-5</v>
      </c>
      <c r="O39" s="80"/>
      <c r="P39" s="82">
        <f t="shared" si="0"/>
        <v>-12.999999999998213</v>
      </c>
      <c r="Q39" s="82">
        <f t="shared" si="1"/>
        <v>0</v>
      </c>
      <c r="R39" s="77"/>
      <c r="S39" s="135">
        <v>76.63</v>
      </c>
      <c r="T39" s="77">
        <v>0</v>
      </c>
      <c r="U39" s="77"/>
      <c r="V39" s="135">
        <v>42</v>
      </c>
      <c r="W39" s="77">
        <v>0</v>
      </c>
      <c r="X39" s="77"/>
      <c r="Y39" s="135">
        <v>38.75</v>
      </c>
      <c r="Z39" s="77">
        <v>0</v>
      </c>
      <c r="AA39" s="77"/>
      <c r="AB39" s="135">
        <v>57.13</v>
      </c>
      <c r="AC39" s="77">
        <v>0</v>
      </c>
      <c r="AD39" s="77"/>
      <c r="AE39" s="135">
        <v>49.98</v>
      </c>
      <c r="AF39" s="77">
        <v>0</v>
      </c>
      <c r="AG39" s="77"/>
      <c r="AH39" s="77"/>
      <c r="AI39" s="77"/>
      <c r="AJ39" s="77"/>
      <c r="AK39" s="135">
        <v>162.16999999999999</v>
      </c>
      <c r="AL39" s="83">
        <v>210</v>
      </c>
      <c r="AM39" s="83">
        <f t="shared" si="2"/>
        <v>-47.830000000000013</v>
      </c>
      <c r="AN39" s="84">
        <f t="shared" si="3"/>
        <v>0</v>
      </c>
      <c r="AO39" s="85">
        <v>3</v>
      </c>
      <c r="AP39" s="85"/>
      <c r="AQ39" s="110">
        <f t="shared" si="4"/>
        <v>69.122500000000002</v>
      </c>
      <c r="AS39" s="63"/>
    </row>
    <row r="40" spans="1:45" ht="15" hidden="1" x14ac:dyDescent="0.2">
      <c r="A40" s="3">
        <v>32</v>
      </c>
      <c r="C40" s="121" t="s">
        <v>129</v>
      </c>
      <c r="D40" s="121" t="s">
        <v>130</v>
      </c>
      <c r="E40" s="120">
        <v>2</v>
      </c>
      <c r="F40" s="121" t="s">
        <v>81</v>
      </c>
      <c r="G40" s="9"/>
      <c r="H40" s="66">
        <v>0.48749999999999999</v>
      </c>
      <c r="I40" s="77"/>
      <c r="J40" s="81">
        <v>0.51208333333333333</v>
      </c>
      <c r="K40" s="80"/>
      <c r="L40" s="79">
        <f t="shared" si="5"/>
        <v>2.4583333333333346E-2</v>
      </c>
      <c r="M40" s="81">
        <v>2.4305555555555556E-2</v>
      </c>
      <c r="N40" s="79">
        <f t="shared" si="6"/>
        <v>2.7777777777778997E-4</v>
      </c>
      <c r="O40" s="80"/>
      <c r="P40" s="82">
        <f t="shared" si="0"/>
        <v>-8.9999999999997371</v>
      </c>
      <c r="Q40" s="82">
        <f t="shared" si="1"/>
        <v>0</v>
      </c>
      <c r="R40" s="77"/>
      <c r="S40" s="135">
        <v>81.44</v>
      </c>
      <c r="T40" s="77">
        <v>0</v>
      </c>
      <c r="U40" s="77"/>
      <c r="V40" s="135">
        <v>41.91</v>
      </c>
      <c r="W40" s="77">
        <v>0</v>
      </c>
      <c r="X40" s="77"/>
      <c r="Y40" s="135">
        <v>36.69</v>
      </c>
      <c r="Z40" s="77">
        <v>0</v>
      </c>
      <c r="AA40" s="77"/>
      <c r="AB40" s="135">
        <v>52.4</v>
      </c>
      <c r="AC40" s="77">
        <v>0</v>
      </c>
      <c r="AD40" s="77"/>
      <c r="AE40" s="135">
        <v>46.85</v>
      </c>
      <c r="AF40" s="77">
        <v>0</v>
      </c>
      <c r="AG40" s="77"/>
      <c r="AH40" s="77"/>
      <c r="AI40" s="77"/>
      <c r="AJ40" s="77"/>
      <c r="AK40" s="135">
        <v>164.06</v>
      </c>
      <c r="AL40" s="83">
        <v>210</v>
      </c>
      <c r="AM40" s="83">
        <f t="shared" si="2"/>
        <v>-45.94</v>
      </c>
      <c r="AN40" s="84">
        <f t="shared" si="3"/>
        <v>0</v>
      </c>
      <c r="AO40" s="85">
        <v>0</v>
      </c>
      <c r="AP40" s="85"/>
      <c r="AQ40" s="110">
        <f t="shared" si="4"/>
        <v>64.822500000000005</v>
      </c>
    </row>
    <row r="41" spans="1:45" s="107" customFormat="1" ht="15" hidden="1" x14ac:dyDescent="0.2">
      <c r="A41" s="3">
        <v>33</v>
      </c>
      <c r="C41" s="121" t="s">
        <v>131</v>
      </c>
      <c r="D41" s="121" t="s">
        <v>132</v>
      </c>
      <c r="E41" s="120">
        <v>4</v>
      </c>
      <c r="F41" s="121" t="s">
        <v>83</v>
      </c>
      <c r="G41" s="109"/>
      <c r="H41" s="66">
        <v>0.48958333333333298</v>
      </c>
      <c r="I41" s="77"/>
      <c r="J41" s="81">
        <v>0.51388888888888895</v>
      </c>
      <c r="K41" s="80"/>
      <c r="L41" s="79">
        <f t="shared" si="5"/>
        <v>2.4305555555555969E-2</v>
      </c>
      <c r="M41" s="81">
        <v>2.4305555555555556E-2</v>
      </c>
      <c r="N41" s="79">
        <f t="shared" si="6"/>
        <v>4.1286418728248009E-16</v>
      </c>
      <c r="O41" s="80"/>
      <c r="P41" s="82">
        <f t="shared" si="0"/>
        <v>-14.999999999991083</v>
      </c>
      <c r="Q41" s="82">
        <f t="shared" si="1"/>
        <v>0</v>
      </c>
      <c r="R41" s="77"/>
      <c r="S41" s="135">
        <v>74.28</v>
      </c>
      <c r="T41" s="77">
        <v>0</v>
      </c>
      <c r="U41" s="77"/>
      <c r="V41" s="135">
        <v>40.28</v>
      </c>
      <c r="W41" s="77">
        <v>0</v>
      </c>
      <c r="X41" s="77"/>
      <c r="Y41" s="135">
        <v>47.32</v>
      </c>
      <c r="Z41" s="77">
        <v>0</v>
      </c>
      <c r="AA41" s="77"/>
      <c r="AB41" s="135">
        <v>50</v>
      </c>
      <c r="AC41" s="77">
        <v>0</v>
      </c>
      <c r="AD41" s="77"/>
      <c r="AE41" s="135">
        <v>45.6</v>
      </c>
      <c r="AF41" s="77">
        <v>0</v>
      </c>
      <c r="AG41" s="77"/>
      <c r="AH41" s="77"/>
      <c r="AI41" s="77"/>
      <c r="AJ41" s="77"/>
      <c r="AK41" s="135">
        <v>171.05</v>
      </c>
      <c r="AL41" s="83">
        <v>210</v>
      </c>
      <c r="AM41" s="83">
        <f t="shared" si="2"/>
        <v>-38.949999999999989</v>
      </c>
      <c r="AN41" s="84">
        <f t="shared" si="3"/>
        <v>0</v>
      </c>
      <c r="AO41" s="85">
        <v>0</v>
      </c>
      <c r="AP41" s="85"/>
      <c r="AQ41" s="110">
        <f t="shared" si="4"/>
        <v>64.37</v>
      </c>
      <c r="AR41" s="10"/>
      <c r="AS41" s="11"/>
    </row>
    <row r="42" spans="1:45" s="107" customFormat="1" ht="15" hidden="1" x14ac:dyDescent="0.2">
      <c r="A42" s="3">
        <v>34</v>
      </c>
      <c r="C42" s="121" t="s">
        <v>133</v>
      </c>
      <c r="D42" s="121" t="s">
        <v>134</v>
      </c>
      <c r="E42" s="120">
        <v>1</v>
      </c>
      <c r="F42" s="121" t="s">
        <v>82</v>
      </c>
      <c r="G42" s="109"/>
      <c r="H42" s="66">
        <v>0.49305555555555503</v>
      </c>
      <c r="I42" s="77"/>
      <c r="J42" s="81">
        <v>0.51733796296296297</v>
      </c>
      <c r="K42" s="80"/>
      <c r="L42" s="79">
        <f t="shared" si="5"/>
        <v>2.4282407407407947E-2</v>
      </c>
      <c r="M42" s="81">
        <v>2.4305555555555556E-2</v>
      </c>
      <c r="N42" s="79">
        <f t="shared" si="6"/>
        <v>2.3148148147609376E-5</v>
      </c>
      <c r="O42" s="80"/>
      <c r="P42" s="82">
        <f t="shared" si="0"/>
        <v>-14.500000000011637</v>
      </c>
      <c r="Q42" s="82">
        <f t="shared" si="1"/>
        <v>0</v>
      </c>
      <c r="R42" s="77"/>
      <c r="S42" s="135">
        <v>87.78</v>
      </c>
      <c r="T42" s="77">
        <v>0</v>
      </c>
      <c r="U42" s="77"/>
      <c r="V42" s="135">
        <v>51.72</v>
      </c>
      <c r="W42" s="77">
        <v>0</v>
      </c>
      <c r="X42" s="77"/>
      <c r="Y42" s="135">
        <v>48.03</v>
      </c>
      <c r="Z42" s="77">
        <v>0</v>
      </c>
      <c r="AA42" s="77"/>
      <c r="AB42" s="135">
        <v>66.88</v>
      </c>
      <c r="AC42" s="77">
        <v>2</v>
      </c>
      <c r="AD42" s="77"/>
      <c r="AE42" s="135">
        <v>58.33</v>
      </c>
      <c r="AF42" s="77">
        <v>0</v>
      </c>
      <c r="AG42" s="77"/>
      <c r="AH42" s="77"/>
      <c r="AI42" s="77"/>
      <c r="AJ42" s="77"/>
      <c r="AK42" s="135">
        <v>182.13</v>
      </c>
      <c r="AL42" s="83">
        <v>210</v>
      </c>
      <c r="AM42" s="83">
        <f t="shared" si="2"/>
        <v>-27.870000000000005</v>
      </c>
      <c r="AN42" s="84">
        <f t="shared" si="3"/>
        <v>0</v>
      </c>
      <c r="AO42" s="85">
        <v>0</v>
      </c>
      <c r="AP42" s="85"/>
      <c r="AQ42" s="110">
        <f t="shared" si="4"/>
        <v>80.184999999999988</v>
      </c>
      <c r="AR42" s="10"/>
      <c r="AS42" s="11"/>
    </row>
    <row r="43" spans="1:45" ht="15" hidden="1" x14ac:dyDescent="0.2">
      <c r="A43" s="3">
        <v>35</v>
      </c>
      <c r="C43" s="121" t="s">
        <v>135</v>
      </c>
      <c r="D43" s="121" t="s">
        <v>136</v>
      </c>
      <c r="E43" s="125">
        <v>4</v>
      </c>
      <c r="F43" s="121" t="s">
        <v>83</v>
      </c>
      <c r="G43" s="9"/>
      <c r="H43" s="66">
        <v>0.49652777777777701</v>
      </c>
      <c r="I43" s="77"/>
      <c r="J43" s="81">
        <v>0.52024305555555561</v>
      </c>
      <c r="K43" s="80"/>
      <c r="L43" s="79">
        <f t="shared" si="5"/>
        <v>2.3715277777778598E-2</v>
      </c>
      <c r="M43" s="81">
        <v>2.4305555555555556E-2</v>
      </c>
      <c r="N43" s="79">
        <f t="shared" si="6"/>
        <v>5.9027777777695759E-4</v>
      </c>
      <c r="O43" s="80"/>
      <c r="P43" s="82">
        <f t="shared" si="0"/>
        <v>-2.2500000000177156</v>
      </c>
      <c r="Q43" s="82">
        <f t="shared" si="1"/>
        <v>0</v>
      </c>
      <c r="R43" s="77"/>
      <c r="S43" s="135">
        <v>103.84</v>
      </c>
      <c r="T43" s="77">
        <v>20</v>
      </c>
      <c r="U43" s="77"/>
      <c r="V43" s="135">
        <v>72.41</v>
      </c>
      <c r="W43" s="77">
        <v>0</v>
      </c>
      <c r="X43" s="77"/>
      <c r="Y43" s="135">
        <v>56.5</v>
      </c>
      <c r="Z43" s="77">
        <v>0</v>
      </c>
      <c r="AA43" s="77"/>
      <c r="AB43" s="135">
        <v>80.5</v>
      </c>
      <c r="AC43" s="77">
        <v>0</v>
      </c>
      <c r="AD43" s="77"/>
      <c r="AE43" s="135">
        <v>68.48</v>
      </c>
      <c r="AF43" s="77">
        <v>0</v>
      </c>
      <c r="AG43" s="77"/>
      <c r="AH43" s="77"/>
      <c r="AI43" s="77"/>
      <c r="AJ43" s="77"/>
      <c r="AK43" s="135">
        <v>180.43</v>
      </c>
      <c r="AL43" s="83">
        <v>210</v>
      </c>
      <c r="AM43" s="83">
        <f t="shared" si="2"/>
        <v>-29.569999999999993</v>
      </c>
      <c r="AN43" s="84">
        <f t="shared" si="3"/>
        <v>0</v>
      </c>
      <c r="AO43" s="85">
        <v>0</v>
      </c>
      <c r="AP43" s="85"/>
      <c r="AQ43" s="110">
        <f t="shared" si="4"/>
        <v>115.4325</v>
      </c>
      <c r="AS43" s="63"/>
    </row>
    <row r="44" spans="1:45" ht="15" hidden="1" x14ac:dyDescent="0.2">
      <c r="A44" s="3">
        <v>36</v>
      </c>
      <c r="C44" s="121" t="s">
        <v>137</v>
      </c>
      <c r="D44" s="121" t="s">
        <v>96</v>
      </c>
      <c r="E44" s="120">
        <v>2</v>
      </c>
      <c r="F44" s="121" t="s">
        <v>81</v>
      </c>
      <c r="G44" s="9"/>
      <c r="H44" s="66">
        <v>0.5</v>
      </c>
      <c r="I44" s="77"/>
      <c r="J44" s="81">
        <v>0.52456018518518521</v>
      </c>
      <c r="K44" s="80"/>
      <c r="L44" s="79">
        <f t="shared" si="5"/>
        <v>2.4560185185185213E-2</v>
      </c>
      <c r="M44" s="81">
        <v>2.4305555555555556E-2</v>
      </c>
      <c r="N44" s="79">
        <f t="shared" si="6"/>
        <v>2.5462962962965671E-4</v>
      </c>
      <c r="O44" s="80"/>
      <c r="P44" s="82">
        <f t="shared" si="0"/>
        <v>-9.4999999999994138</v>
      </c>
      <c r="Q44" s="82">
        <f t="shared" si="1"/>
        <v>0</v>
      </c>
      <c r="R44" s="77"/>
      <c r="S44" s="135">
        <v>101.18</v>
      </c>
      <c r="T44" s="77">
        <v>0</v>
      </c>
      <c r="U44" s="77"/>
      <c r="V44" s="135">
        <v>44.88</v>
      </c>
      <c r="W44" s="77">
        <v>0</v>
      </c>
      <c r="X44" s="77"/>
      <c r="Y44" s="135">
        <v>58.94</v>
      </c>
      <c r="Z44" s="77">
        <v>0</v>
      </c>
      <c r="AA44" s="77"/>
      <c r="AB44" s="135">
        <v>55.72</v>
      </c>
      <c r="AC44" s="77">
        <v>0</v>
      </c>
      <c r="AD44" s="77"/>
      <c r="AE44" s="135">
        <v>47.55</v>
      </c>
      <c r="AF44" s="77">
        <v>0</v>
      </c>
      <c r="AG44" s="77"/>
      <c r="AH44" s="77"/>
      <c r="AI44" s="77"/>
      <c r="AJ44" s="77"/>
      <c r="AK44" s="135">
        <v>132.9</v>
      </c>
      <c r="AL44" s="83">
        <v>210</v>
      </c>
      <c r="AM44" s="83">
        <f t="shared" si="2"/>
        <v>-77.099999999999994</v>
      </c>
      <c r="AN44" s="84">
        <f t="shared" si="3"/>
        <v>0</v>
      </c>
      <c r="AO44" s="85">
        <v>10</v>
      </c>
      <c r="AP44" s="85"/>
      <c r="AQ44" s="110">
        <f t="shared" si="4"/>
        <v>87.06750000000001</v>
      </c>
      <c r="AS44" s="63"/>
    </row>
    <row r="45" spans="1:45" ht="15" hidden="1" x14ac:dyDescent="0.2">
      <c r="A45" s="3">
        <v>37</v>
      </c>
      <c r="C45" s="122" t="s">
        <v>138</v>
      </c>
      <c r="D45" s="122" t="s">
        <v>139</v>
      </c>
      <c r="E45" s="120">
        <v>2</v>
      </c>
      <c r="F45" s="121" t="s">
        <v>81</v>
      </c>
      <c r="G45" s="9"/>
      <c r="H45" s="66">
        <v>0.50347222222222199</v>
      </c>
      <c r="I45" s="77"/>
      <c r="J45" s="81">
        <v>0.52747685185185189</v>
      </c>
      <c r="K45" s="80"/>
      <c r="L45" s="79">
        <f t="shared" si="5"/>
        <v>2.4004629629629903E-2</v>
      </c>
      <c r="M45" s="81">
        <v>2.4305555555555556E-2</v>
      </c>
      <c r="N45" s="79">
        <f t="shared" si="6"/>
        <v>3.0092592592565262E-4</v>
      </c>
      <c r="O45" s="80"/>
      <c r="P45" s="82">
        <f t="shared" si="0"/>
        <v>-8.5000000000059046</v>
      </c>
      <c r="Q45" s="82">
        <f t="shared" si="1"/>
        <v>0</v>
      </c>
      <c r="R45" s="77"/>
      <c r="S45" s="135">
        <v>72.87</v>
      </c>
      <c r="T45" s="77">
        <v>0</v>
      </c>
      <c r="U45" s="77"/>
      <c r="V45" s="135">
        <v>41.25</v>
      </c>
      <c r="W45" s="77">
        <v>0</v>
      </c>
      <c r="X45" s="77"/>
      <c r="Y45" s="135">
        <v>47.9</v>
      </c>
      <c r="Z45" s="77">
        <v>0</v>
      </c>
      <c r="AA45" s="77"/>
      <c r="AB45" s="135">
        <v>50.59</v>
      </c>
      <c r="AC45" s="77">
        <v>0</v>
      </c>
      <c r="AD45" s="77"/>
      <c r="AE45" s="135">
        <v>43.75</v>
      </c>
      <c r="AF45" s="77">
        <v>0</v>
      </c>
      <c r="AG45" s="77"/>
      <c r="AH45" s="77"/>
      <c r="AI45" s="77"/>
      <c r="AJ45" s="77"/>
      <c r="AK45" s="135">
        <v>177.28</v>
      </c>
      <c r="AL45" s="83">
        <v>210</v>
      </c>
      <c r="AM45" s="83">
        <f t="shared" si="2"/>
        <v>-32.72</v>
      </c>
      <c r="AN45" s="84">
        <f t="shared" si="3"/>
        <v>0</v>
      </c>
      <c r="AO45" s="85">
        <v>0</v>
      </c>
      <c r="AP45" s="85"/>
      <c r="AQ45" s="110">
        <f t="shared" si="4"/>
        <v>64.09</v>
      </c>
    </row>
    <row r="46" spans="1:45" s="107" customFormat="1" ht="15" hidden="1" x14ac:dyDescent="0.2">
      <c r="A46" s="3">
        <v>38</v>
      </c>
      <c r="C46" s="122" t="s">
        <v>140</v>
      </c>
      <c r="D46" s="122" t="s">
        <v>141</v>
      </c>
      <c r="E46" s="120">
        <v>2</v>
      </c>
      <c r="F46" s="121" t="s">
        <v>81</v>
      </c>
      <c r="G46" s="123"/>
      <c r="H46" s="66">
        <v>0.50694444444444398</v>
      </c>
      <c r="I46" s="77"/>
      <c r="J46" s="81">
        <v>0.53101851851851845</v>
      </c>
      <c r="K46" s="80"/>
      <c r="L46" s="79">
        <f t="shared" si="5"/>
        <v>2.407407407407447E-2</v>
      </c>
      <c r="M46" s="81">
        <v>2.4305555555555556E-2</v>
      </c>
      <c r="N46" s="79">
        <f t="shared" si="6"/>
        <v>2.314814814810863E-4</v>
      </c>
      <c r="O46" s="80"/>
      <c r="P46" s="82">
        <f t="shared" si="0"/>
        <v>-10.000000000008537</v>
      </c>
      <c r="Q46" s="82">
        <f t="shared" si="1"/>
        <v>0</v>
      </c>
      <c r="R46" s="77"/>
      <c r="S46" s="135">
        <v>95.68</v>
      </c>
      <c r="T46" s="77">
        <v>0</v>
      </c>
      <c r="U46" s="77"/>
      <c r="V46" s="135">
        <v>56.66</v>
      </c>
      <c r="W46" s="77">
        <v>0</v>
      </c>
      <c r="X46" s="77"/>
      <c r="Y46" s="135">
        <v>46.25</v>
      </c>
      <c r="Z46" s="77">
        <v>0</v>
      </c>
      <c r="AA46" s="77"/>
      <c r="AB46" s="135">
        <v>61.5</v>
      </c>
      <c r="AC46" s="77">
        <v>0</v>
      </c>
      <c r="AD46" s="77"/>
      <c r="AE46" s="135">
        <v>51.45</v>
      </c>
      <c r="AF46" s="77">
        <v>0</v>
      </c>
      <c r="AG46" s="77"/>
      <c r="AH46" s="77"/>
      <c r="AI46" s="77"/>
      <c r="AJ46" s="77"/>
      <c r="AK46" s="135">
        <v>146.37</v>
      </c>
      <c r="AL46" s="83">
        <v>210</v>
      </c>
      <c r="AM46" s="83">
        <f t="shared" si="2"/>
        <v>-63.629999999999995</v>
      </c>
      <c r="AN46" s="84">
        <f t="shared" si="3"/>
        <v>0</v>
      </c>
      <c r="AO46" s="85">
        <v>0</v>
      </c>
      <c r="AP46" s="85"/>
      <c r="AQ46" s="110">
        <f t="shared" si="4"/>
        <v>77.885000000000005</v>
      </c>
      <c r="AS46" s="72"/>
    </row>
    <row r="47" spans="1:45" s="107" customFormat="1" ht="15" hidden="1" x14ac:dyDescent="0.2">
      <c r="A47" s="3">
        <v>40</v>
      </c>
      <c r="C47" s="121" t="s">
        <v>142</v>
      </c>
      <c r="D47" s="121" t="s">
        <v>64</v>
      </c>
      <c r="E47" s="125">
        <v>2</v>
      </c>
      <c r="F47" s="121" t="s">
        <v>81</v>
      </c>
      <c r="G47" s="123"/>
      <c r="H47" s="66">
        <v>0.51388888888888795</v>
      </c>
      <c r="I47" s="77"/>
      <c r="J47" s="81">
        <v>0.53811342592592593</v>
      </c>
      <c r="K47" s="80"/>
      <c r="L47" s="79">
        <f t="shared" si="5"/>
        <v>2.4224537037037974E-2</v>
      </c>
      <c r="M47" s="81">
        <v>2.4305555555555556E-2</v>
      </c>
      <c r="N47" s="79">
        <f t="shared" si="6"/>
        <v>8.1018518517581711E-5</v>
      </c>
      <c r="O47" s="80"/>
      <c r="P47" s="82">
        <f t="shared" si="0"/>
        <v>-13.250000000020234</v>
      </c>
      <c r="Q47" s="82">
        <f t="shared" si="1"/>
        <v>0</v>
      </c>
      <c r="R47" s="77"/>
      <c r="S47" s="135">
        <v>79.28</v>
      </c>
      <c r="T47" s="77">
        <v>0</v>
      </c>
      <c r="U47" s="77"/>
      <c r="V47" s="135">
        <v>41.41</v>
      </c>
      <c r="W47" s="77">
        <v>0</v>
      </c>
      <c r="X47" s="77"/>
      <c r="Y47" s="135">
        <v>38.409999999999997</v>
      </c>
      <c r="Z47" s="77">
        <v>0</v>
      </c>
      <c r="AA47" s="77"/>
      <c r="AB47" s="135">
        <v>55.5</v>
      </c>
      <c r="AC47" s="77">
        <v>0</v>
      </c>
      <c r="AD47" s="77"/>
      <c r="AE47" s="135">
        <v>51.28</v>
      </c>
      <c r="AF47" s="77">
        <v>0</v>
      </c>
      <c r="AG47" s="77"/>
      <c r="AH47" s="77"/>
      <c r="AI47" s="77"/>
      <c r="AJ47" s="77"/>
      <c r="AK47" s="135">
        <v>198.32</v>
      </c>
      <c r="AL47" s="83">
        <v>210</v>
      </c>
      <c r="AM47" s="83">
        <f t="shared" si="2"/>
        <v>-11.680000000000007</v>
      </c>
      <c r="AN47" s="84">
        <f t="shared" si="3"/>
        <v>0</v>
      </c>
      <c r="AO47" s="85">
        <v>0</v>
      </c>
      <c r="AP47" s="85"/>
      <c r="AQ47" s="110">
        <f t="shared" si="4"/>
        <v>66.47</v>
      </c>
      <c r="AR47" s="64"/>
      <c r="AS47" s="11"/>
    </row>
    <row r="48" spans="1:45" s="107" customFormat="1" ht="15" hidden="1" x14ac:dyDescent="0.2">
      <c r="A48" s="3">
        <v>41</v>
      </c>
      <c r="C48" s="121" t="s">
        <v>143</v>
      </c>
      <c r="D48" s="121" t="s">
        <v>98</v>
      </c>
      <c r="E48" s="120">
        <v>5</v>
      </c>
      <c r="F48" s="121" t="s">
        <v>84</v>
      </c>
      <c r="G48" s="123"/>
      <c r="H48" s="66">
        <v>0.51736111111111105</v>
      </c>
      <c r="I48" s="77"/>
      <c r="J48" s="81">
        <v>0.54159722222222217</v>
      </c>
      <c r="K48" s="80"/>
      <c r="L48" s="79">
        <f t="shared" si="5"/>
        <v>2.4236111111111125E-2</v>
      </c>
      <c r="M48" s="81">
        <v>2.4305555555555556E-2</v>
      </c>
      <c r="N48" s="79">
        <f t="shared" si="6"/>
        <v>6.9444444444431014E-5</v>
      </c>
      <c r="O48" s="80"/>
      <c r="P48" s="82">
        <f t="shared" si="0"/>
        <v>-13.50000000000029</v>
      </c>
      <c r="Q48" s="82">
        <f t="shared" si="1"/>
        <v>0</v>
      </c>
      <c r="R48" s="77"/>
      <c r="S48" s="135">
        <v>70.28</v>
      </c>
      <c r="T48" s="77">
        <v>2</v>
      </c>
      <c r="U48" s="77"/>
      <c r="V48" s="135">
        <v>39.130000000000003</v>
      </c>
      <c r="W48" s="77">
        <v>0</v>
      </c>
      <c r="X48" s="77"/>
      <c r="Y48" s="135">
        <v>37.25</v>
      </c>
      <c r="Z48" s="77">
        <v>0</v>
      </c>
      <c r="AA48" s="77"/>
      <c r="AB48" s="135">
        <v>50.21</v>
      </c>
      <c r="AC48" s="77">
        <v>0</v>
      </c>
      <c r="AD48" s="77"/>
      <c r="AE48" s="135">
        <v>47.33</v>
      </c>
      <c r="AF48" s="77">
        <v>0</v>
      </c>
      <c r="AG48" s="77"/>
      <c r="AH48" s="77"/>
      <c r="AI48" s="77"/>
      <c r="AJ48" s="77"/>
      <c r="AK48" s="135">
        <v>177.14</v>
      </c>
      <c r="AL48" s="83">
        <v>210</v>
      </c>
      <c r="AM48" s="83">
        <f t="shared" si="2"/>
        <v>-32.860000000000014</v>
      </c>
      <c r="AN48" s="84">
        <f t="shared" si="3"/>
        <v>0</v>
      </c>
      <c r="AO48" s="85">
        <v>6</v>
      </c>
      <c r="AP48" s="85"/>
      <c r="AQ48" s="110">
        <f t="shared" si="4"/>
        <v>69.05</v>
      </c>
      <c r="AR48" s="64"/>
      <c r="AS48" s="11"/>
    </row>
    <row r="49" spans="1:45" ht="15" hidden="1" x14ac:dyDescent="0.2">
      <c r="A49" s="3">
        <v>42</v>
      </c>
      <c r="C49" s="121" t="s">
        <v>144</v>
      </c>
      <c r="D49" s="121" t="s">
        <v>90</v>
      </c>
      <c r="E49" s="125">
        <v>4</v>
      </c>
      <c r="F49" s="121" t="s">
        <v>83</v>
      </c>
      <c r="G49" s="75"/>
      <c r="H49" s="66">
        <v>0.52083333333333304</v>
      </c>
      <c r="I49" s="77"/>
      <c r="J49" s="81">
        <v>0.54501157407407408</v>
      </c>
      <c r="K49" s="80"/>
      <c r="L49" s="79">
        <f t="shared" si="5"/>
        <v>2.4178240740741042E-2</v>
      </c>
      <c r="M49" s="81">
        <v>2.4305555555555556E-2</v>
      </c>
      <c r="N49" s="79">
        <f t="shared" si="6"/>
        <v>1.2731481481451437E-4</v>
      </c>
      <c r="O49" s="80"/>
      <c r="P49" s="82">
        <f t="shared" si="0"/>
        <v>-12.250000000006489</v>
      </c>
      <c r="Q49" s="82">
        <f t="shared" si="1"/>
        <v>0</v>
      </c>
      <c r="R49" s="77"/>
      <c r="S49" s="135">
        <v>71.5</v>
      </c>
      <c r="T49" s="77">
        <v>0</v>
      </c>
      <c r="U49" s="77"/>
      <c r="V49" s="135">
        <v>38.409999999999997</v>
      </c>
      <c r="W49" s="77">
        <v>0</v>
      </c>
      <c r="X49" s="77"/>
      <c r="Y49" s="135">
        <v>36.25</v>
      </c>
      <c r="Z49" s="77">
        <v>0</v>
      </c>
      <c r="AA49" s="77"/>
      <c r="AB49" s="135">
        <v>49.44</v>
      </c>
      <c r="AC49" s="77">
        <v>0</v>
      </c>
      <c r="AD49" s="77"/>
      <c r="AE49" s="135">
        <v>43.49</v>
      </c>
      <c r="AF49" s="77">
        <v>0</v>
      </c>
      <c r="AG49" s="77"/>
      <c r="AH49" s="77"/>
      <c r="AI49" s="77"/>
      <c r="AJ49" s="77"/>
      <c r="AK49" s="135">
        <v>168.57</v>
      </c>
      <c r="AL49" s="83">
        <v>210</v>
      </c>
      <c r="AM49" s="83">
        <f t="shared" si="2"/>
        <v>-41.430000000000007</v>
      </c>
      <c r="AN49" s="84">
        <f t="shared" si="3"/>
        <v>0</v>
      </c>
      <c r="AO49" s="85">
        <v>3</v>
      </c>
      <c r="AP49" s="85"/>
      <c r="AQ49" s="110">
        <f t="shared" si="4"/>
        <v>62.772500000000001</v>
      </c>
      <c r="AR49" s="64"/>
      <c r="AS49" s="73"/>
    </row>
    <row r="50" spans="1:45" ht="15" hidden="1" x14ac:dyDescent="0.2">
      <c r="A50" s="3">
        <v>43</v>
      </c>
      <c r="C50" s="121" t="s">
        <v>145</v>
      </c>
      <c r="D50" s="121" t="s">
        <v>146</v>
      </c>
      <c r="E50" s="120">
        <v>3</v>
      </c>
      <c r="F50" s="121" t="s">
        <v>111</v>
      </c>
      <c r="G50" s="9"/>
      <c r="H50" s="66">
        <v>0.52430555555555503</v>
      </c>
      <c r="I50" s="77"/>
      <c r="J50" s="81">
        <v>0.5493055555555556</v>
      </c>
      <c r="K50" s="80"/>
      <c r="L50" s="79">
        <f t="shared" si="5"/>
        <v>2.5000000000000577E-2</v>
      </c>
      <c r="M50" s="81">
        <v>2.4305555555555556E-2</v>
      </c>
      <c r="N50" s="79">
        <f t="shared" si="6"/>
        <v>6.9444444444502137E-4</v>
      </c>
      <c r="O50" s="80"/>
      <c r="P50" s="82">
        <f t="shared" si="0"/>
        <v>1.2462919585232157E-11</v>
      </c>
      <c r="Q50" s="82">
        <f t="shared" si="1"/>
        <v>1.2462919585232157E-11</v>
      </c>
      <c r="R50" s="77"/>
      <c r="S50" s="135">
        <v>89.09</v>
      </c>
      <c r="T50" s="77">
        <v>4</v>
      </c>
      <c r="U50" s="77"/>
      <c r="V50" s="135">
        <v>106.65</v>
      </c>
      <c r="W50" s="77">
        <v>0</v>
      </c>
      <c r="X50" s="77"/>
      <c r="Y50" s="135">
        <v>55.28</v>
      </c>
      <c r="Z50" s="77">
        <v>0</v>
      </c>
      <c r="AA50" s="77"/>
      <c r="AB50" s="135">
        <v>91.31</v>
      </c>
      <c r="AC50" s="77">
        <v>2</v>
      </c>
      <c r="AD50" s="77"/>
      <c r="AE50" s="135">
        <v>69.510000000000005</v>
      </c>
      <c r="AF50" s="77">
        <v>0</v>
      </c>
      <c r="AG50" s="77"/>
      <c r="AH50" s="77"/>
      <c r="AI50" s="77"/>
      <c r="AJ50" s="77"/>
      <c r="AK50" s="135">
        <v>182.59</v>
      </c>
      <c r="AL50" s="83">
        <v>210</v>
      </c>
      <c r="AM50" s="83">
        <f t="shared" si="2"/>
        <v>-27.409999999999997</v>
      </c>
      <c r="AN50" s="84">
        <f t="shared" si="3"/>
        <v>0</v>
      </c>
      <c r="AO50" s="85">
        <v>3</v>
      </c>
      <c r="AP50" s="85"/>
      <c r="AQ50" s="110">
        <f t="shared" si="4"/>
        <v>111.96000000001247</v>
      </c>
      <c r="AS50" s="106"/>
    </row>
    <row r="51" spans="1:45" ht="15" hidden="1" x14ac:dyDescent="0.2">
      <c r="A51" s="3">
        <v>44</v>
      </c>
      <c r="C51" s="121" t="s">
        <v>97</v>
      </c>
      <c r="D51" s="121" t="s">
        <v>98</v>
      </c>
      <c r="E51" s="120">
        <v>4</v>
      </c>
      <c r="F51" s="121" t="s">
        <v>83</v>
      </c>
      <c r="G51" s="75"/>
      <c r="H51" s="66">
        <v>0.52777777777777701</v>
      </c>
      <c r="I51" s="77"/>
      <c r="J51" s="81">
        <v>0.55202546296296295</v>
      </c>
      <c r="K51" s="80"/>
      <c r="L51" s="79">
        <f t="shared" si="5"/>
        <v>2.4247685185185941E-2</v>
      </c>
      <c r="M51" s="81">
        <v>2.4305555555555556E-2</v>
      </c>
      <c r="N51" s="79">
        <f t="shared" si="6"/>
        <v>5.7870370369614982E-5</v>
      </c>
      <c r="O51" s="80"/>
      <c r="P51" s="82">
        <f t="shared" si="0"/>
        <v>-13.750000000016316</v>
      </c>
      <c r="Q51" s="82">
        <f t="shared" si="1"/>
        <v>0</v>
      </c>
      <c r="R51" s="77"/>
      <c r="S51" s="135">
        <v>78.72</v>
      </c>
      <c r="T51" s="77">
        <v>0</v>
      </c>
      <c r="U51" s="77"/>
      <c r="V51" s="135">
        <v>44.12</v>
      </c>
      <c r="W51" s="77">
        <v>0</v>
      </c>
      <c r="X51" s="77"/>
      <c r="Y51" s="135">
        <v>37.53</v>
      </c>
      <c r="Z51" s="77">
        <v>0</v>
      </c>
      <c r="AA51" s="77"/>
      <c r="AB51" s="135">
        <v>51.57</v>
      </c>
      <c r="AC51" s="77">
        <v>0</v>
      </c>
      <c r="AD51" s="77"/>
      <c r="AE51" s="135">
        <v>48.16</v>
      </c>
      <c r="AF51" s="77">
        <v>0</v>
      </c>
      <c r="AG51" s="77"/>
      <c r="AH51" s="77"/>
      <c r="AI51" s="77"/>
      <c r="AJ51" s="77"/>
      <c r="AK51" s="135">
        <v>178</v>
      </c>
      <c r="AL51" s="83">
        <v>210</v>
      </c>
      <c r="AM51" s="83">
        <f t="shared" si="2"/>
        <v>-32</v>
      </c>
      <c r="AN51" s="84">
        <f t="shared" si="3"/>
        <v>0</v>
      </c>
      <c r="AO51" s="85">
        <v>0</v>
      </c>
      <c r="AP51" s="85"/>
      <c r="AQ51" s="110">
        <f t="shared" si="4"/>
        <v>65.025000000000006</v>
      </c>
      <c r="AS51" s="63"/>
    </row>
    <row r="52" spans="1:45" ht="15" hidden="1" x14ac:dyDescent="0.2">
      <c r="A52" s="3">
        <v>45</v>
      </c>
      <c r="C52" s="121" t="s">
        <v>147</v>
      </c>
      <c r="D52" s="121" t="s">
        <v>148</v>
      </c>
      <c r="E52" s="125">
        <v>1</v>
      </c>
      <c r="F52" s="121" t="s">
        <v>82</v>
      </c>
      <c r="G52" s="9"/>
      <c r="H52" s="66">
        <v>0.531249999999999</v>
      </c>
      <c r="I52" s="77"/>
      <c r="J52" s="81">
        <v>0.55527777777777776</v>
      </c>
      <c r="K52" s="80"/>
      <c r="L52" s="79">
        <f t="shared" si="5"/>
        <v>2.4027777777778758E-2</v>
      </c>
      <c r="M52" s="81">
        <v>2.4305555555555556E-2</v>
      </c>
      <c r="N52" s="79">
        <f t="shared" si="6"/>
        <v>2.7777777777679771E-4</v>
      </c>
      <c r="O52" s="80"/>
      <c r="P52" s="82">
        <f t="shared" si="0"/>
        <v>-9.0000000000211706</v>
      </c>
      <c r="Q52" s="82">
        <f t="shared" si="1"/>
        <v>0</v>
      </c>
      <c r="R52" s="77"/>
      <c r="S52" s="135">
        <v>79.63</v>
      </c>
      <c r="T52" s="77">
        <v>0</v>
      </c>
      <c r="U52" s="77"/>
      <c r="V52" s="135">
        <v>44.15</v>
      </c>
      <c r="W52" s="77">
        <v>0</v>
      </c>
      <c r="X52" s="77"/>
      <c r="Y52" s="135">
        <v>38.07</v>
      </c>
      <c r="Z52" s="77">
        <v>0</v>
      </c>
      <c r="AA52" s="77"/>
      <c r="AB52" s="135">
        <v>51.65</v>
      </c>
      <c r="AC52" s="77">
        <v>0</v>
      </c>
      <c r="AD52" s="77"/>
      <c r="AE52" s="135">
        <v>46.33</v>
      </c>
      <c r="AF52" s="77">
        <v>0</v>
      </c>
      <c r="AG52" s="77"/>
      <c r="AH52" s="77"/>
      <c r="AI52" s="77"/>
      <c r="AJ52" s="77"/>
      <c r="AK52" s="135">
        <v>191.48</v>
      </c>
      <c r="AL52" s="83">
        <v>210</v>
      </c>
      <c r="AM52" s="83">
        <f t="shared" si="2"/>
        <v>-18.52000000000001</v>
      </c>
      <c r="AN52" s="84">
        <f t="shared" si="3"/>
        <v>0</v>
      </c>
      <c r="AO52" s="85">
        <v>0</v>
      </c>
      <c r="AP52" s="85"/>
      <c r="AQ52" s="110">
        <f t="shared" si="4"/>
        <v>64.957499999999996</v>
      </c>
      <c r="AS52" s="73"/>
    </row>
    <row r="53" spans="1:45" ht="15" hidden="1" x14ac:dyDescent="0.2">
      <c r="A53" s="3">
        <v>46</v>
      </c>
      <c r="C53" s="121" t="s">
        <v>149</v>
      </c>
      <c r="D53" s="121" t="s">
        <v>150</v>
      </c>
      <c r="E53" s="120">
        <v>2</v>
      </c>
      <c r="F53" s="121" t="s">
        <v>81</v>
      </c>
      <c r="G53" s="75"/>
      <c r="H53" s="66">
        <v>0.54652777777777783</v>
      </c>
      <c r="I53" s="77"/>
      <c r="J53" s="81">
        <v>0.57072916666666662</v>
      </c>
      <c r="K53" s="80"/>
      <c r="L53" s="79">
        <f t="shared" si="5"/>
        <v>2.4201388888888786E-2</v>
      </c>
      <c r="M53" s="81">
        <v>2.4305555555555556E-2</v>
      </c>
      <c r="N53" s="79">
        <f t="shared" si="6"/>
        <v>1.0416666666676969E-4</v>
      </c>
      <c r="O53" s="80"/>
      <c r="P53" s="82">
        <f t="shared" si="0"/>
        <v>-12.749999999997774</v>
      </c>
      <c r="Q53" s="82">
        <f t="shared" si="1"/>
        <v>0</v>
      </c>
      <c r="R53" s="77"/>
      <c r="S53" s="135">
        <v>85.5</v>
      </c>
      <c r="T53" s="77">
        <v>0</v>
      </c>
      <c r="U53" s="77"/>
      <c r="V53" s="135">
        <v>51.44</v>
      </c>
      <c r="W53" s="77">
        <v>0</v>
      </c>
      <c r="X53" s="77"/>
      <c r="Y53" s="135">
        <v>50.68</v>
      </c>
      <c r="Z53" s="77">
        <v>0</v>
      </c>
      <c r="AA53" s="77"/>
      <c r="AB53" s="135">
        <v>61.94</v>
      </c>
      <c r="AC53" s="77">
        <v>0</v>
      </c>
      <c r="AD53" s="77"/>
      <c r="AE53" s="135">
        <v>53.36</v>
      </c>
      <c r="AF53" s="77">
        <v>0</v>
      </c>
      <c r="AG53" s="77"/>
      <c r="AH53" s="77"/>
      <c r="AI53" s="77"/>
      <c r="AJ53" s="77"/>
      <c r="AK53" s="135">
        <v>172.4</v>
      </c>
      <c r="AL53" s="83">
        <v>210</v>
      </c>
      <c r="AM53" s="83">
        <f t="shared" si="2"/>
        <v>-37.599999999999994</v>
      </c>
      <c r="AN53" s="84">
        <f t="shared" si="3"/>
        <v>0</v>
      </c>
      <c r="AO53" s="85">
        <v>0</v>
      </c>
      <c r="AP53" s="85"/>
      <c r="AQ53" s="110">
        <f t="shared" si="4"/>
        <v>75.73</v>
      </c>
      <c r="AS53" s="106"/>
    </row>
    <row r="54" spans="1:45" ht="15" hidden="1" x14ac:dyDescent="0.2">
      <c r="A54" s="3">
        <v>47</v>
      </c>
      <c r="C54" s="121" t="s">
        <v>151</v>
      </c>
      <c r="D54" s="121" t="s">
        <v>92</v>
      </c>
      <c r="E54" s="120">
        <v>5</v>
      </c>
      <c r="F54" s="121" t="s">
        <v>84</v>
      </c>
      <c r="G54" s="9"/>
      <c r="H54" s="66">
        <v>0.53819444444444398</v>
      </c>
      <c r="I54" s="77"/>
      <c r="J54" s="81">
        <v>0.56199074074074074</v>
      </c>
      <c r="K54" s="80"/>
      <c r="L54" s="79">
        <f t="shared" si="5"/>
        <v>2.3796296296296759E-2</v>
      </c>
      <c r="M54" s="81">
        <v>2.4305555555555556E-2</v>
      </c>
      <c r="N54" s="79">
        <f t="shared" si="6"/>
        <v>5.0925925925879648E-4</v>
      </c>
      <c r="O54" s="80"/>
      <c r="P54" s="82">
        <f t="shared" si="0"/>
        <v>-4.0000000000099956</v>
      </c>
      <c r="Q54" s="82">
        <f t="shared" si="1"/>
        <v>0</v>
      </c>
      <c r="R54" s="77"/>
      <c r="S54" s="135">
        <v>97.88</v>
      </c>
      <c r="T54" s="77">
        <v>0</v>
      </c>
      <c r="U54" s="77"/>
      <c r="V54" s="135">
        <v>62.25</v>
      </c>
      <c r="W54" s="77">
        <v>0</v>
      </c>
      <c r="X54" s="77"/>
      <c r="Y54" s="135">
        <v>51.06</v>
      </c>
      <c r="Z54" s="77">
        <v>0</v>
      </c>
      <c r="AA54" s="77"/>
      <c r="AB54" s="135">
        <v>67.62</v>
      </c>
      <c r="AC54" s="77">
        <v>0</v>
      </c>
      <c r="AD54" s="77"/>
      <c r="AE54" s="135">
        <v>56.61</v>
      </c>
      <c r="AF54" s="77">
        <v>0</v>
      </c>
      <c r="AG54" s="77"/>
      <c r="AH54" s="77"/>
      <c r="AI54" s="77"/>
      <c r="AJ54" s="77"/>
      <c r="AK54" s="135">
        <v>172.32</v>
      </c>
      <c r="AL54" s="83">
        <v>210</v>
      </c>
      <c r="AM54" s="83">
        <f t="shared" si="2"/>
        <v>-37.680000000000007</v>
      </c>
      <c r="AN54" s="84">
        <f t="shared" si="3"/>
        <v>0</v>
      </c>
      <c r="AO54" s="85">
        <v>6</v>
      </c>
      <c r="AP54" s="85"/>
      <c r="AQ54" s="110">
        <f t="shared" si="4"/>
        <v>89.855000000000004</v>
      </c>
      <c r="AS54" s="63"/>
    </row>
    <row r="55" spans="1:45" s="107" customFormat="1" ht="15.75" x14ac:dyDescent="0.25">
      <c r="A55" s="107">
        <v>48</v>
      </c>
      <c r="C55" s="142" t="s">
        <v>152</v>
      </c>
      <c r="D55" s="121" t="s">
        <v>153</v>
      </c>
      <c r="E55" s="149">
        <v>6</v>
      </c>
      <c r="F55" s="142" t="s">
        <v>154</v>
      </c>
      <c r="G55" s="109"/>
      <c r="H55" s="66">
        <v>0.54166666666666596</v>
      </c>
      <c r="I55" s="77"/>
      <c r="J55" s="81">
        <v>0.56584490740740734</v>
      </c>
      <c r="K55" s="80"/>
      <c r="L55" s="79">
        <f t="shared" si="5"/>
        <v>2.4178240740741375E-2</v>
      </c>
      <c r="M55" s="81">
        <v>2.4305555555555556E-2</v>
      </c>
      <c r="N55" s="79">
        <f t="shared" si="6"/>
        <v>1.273148148141813E-4</v>
      </c>
      <c r="O55" s="80"/>
      <c r="P55" s="145">
        <f t="shared" si="0"/>
        <v>-12.250000000013683</v>
      </c>
      <c r="Q55" s="145">
        <f t="shared" si="1"/>
        <v>0</v>
      </c>
      <c r="R55" s="108"/>
      <c r="S55" s="146">
        <v>91.28</v>
      </c>
      <c r="T55" s="108">
        <v>4</v>
      </c>
      <c r="U55" s="108"/>
      <c r="V55" s="146">
        <v>54.91</v>
      </c>
      <c r="W55" s="108">
        <v>0</v>
      </c>
      <c r="X55" s="108"/>
      <c r="Y55" s="146">
        <v>67.650000000000006</v>
      </c>
      <c r="Z55" s="108">
        <v>0</v>
      </c>
      <c r="AA55" s="108"/>
      <c r="AB55" s="146">
        <v>68.06</v>
      </c>
      <c r="AC55" s="108">
        <v>0</v>
      </c>
      <c r="AD55" s="108"/>
      <c r="AE55" s="146">
        <v>48.5</v>
      </c>
      <c r="AF55" s="108">
        <v>0</v>
      </c>
      <c r="AG55" s="77"/>
      <c r="AH55" s="77"/>
      <c r="AI55" s="77"/>
      <c r="AJ55" s="108"/>
      <c r="AK55" s="146">
        <v>206.96</v>
      </c>
      <c r="AL55" s="83">
        <v>210</v>
      </c>
      <c r="AM55" s="83">
        <f t="shared" si="2"/>
        <v>-3.039999999999992</v>
      </c>
      <c r="AN55" s="147">
        <f t="shared" si="3"/>
        <v>0</v>
      </c>
      <c r="AO55" s="148">
        <v>0</v>
      </c>
      <c r="AP55" s="148"/>
      <c r="AQ55" s="86">
        <f t="shared" si="4"/>
        <v>86.6</v>
      </c>
      <c r="AR55" s="10"/>
      <c r="AS55" s="72">
        <v>1</v>
      </c>
    </row>
    <row r="56" spans="1:45" ht="15" hidden="1" x14ac:dyDescent="0.2">
      <c r="A56" s="3">
        <v>49</v>
      </c>
      <c r="C56" s="121" t="s">
        <v>155</v>
      </c>
      <c r="D56" s="121" t="s">
        <v>46</v>
      </c>
      <c r="E56" s="120">
        <v>4</v>
      </c>
      <c r="F56" s="121" t="s">
        <v>83</v>
      </c>
      <c r="G56" s="9"/>
      <c r="H56" s="66">
        <v>0.54513888888888795</v>
      </c>
      <c r="I56" s="77"/>
      <c r="J56" s="81">
        <v>0.56915509259259256</v>
      </c>
      <c r="K56" s="80"/>
      <c r="L56" s="79">
        <f t="shared" si="5"/>
        <v>2.4016203703704608E-2</v>
      </c>
      <c r="M56" s="81">
        <v>2.4305555555555556E-2</v>
      </c>
      <c r="N56" s="79">
        <f t="shared" si="6"/>
        <v>2.8935185185094761E-4</v>
      </c>
      <c r="O56" s="80"/>
      <c r="P56" s="82">
        <f t="shared" si="0"/>
        <v>-8.7500000000195328</v>
      </c>
      <c r="Q56" s="82">
        <f t="shared" si="1"/>
        <v>0</v>
      </c>
      <c r="R56" s="77"/>
      <c r="S56" s="135">
        <v>74.319999999999993</v>
      </c>
      <c r="T56" s="77">
        <v>0</v>
      </c>
      <c r="U56" s="77"/>
      <c r="V56" s="135">
        <v>39.18</v>
      </c>
      <c r="W56" s="77">
        <v>0</v>
      </c>
      <c r="X56" s="77"/>
      <c r="Y56" s="135">
        <v>39.06</v>
      </c>
      <c r="Z56" s="77">
        <v>0</v>
      </c>
      <c r="AA56" s="77"/>
      <c r="AB56" s="135">
        <v>50</v>
      </c>
      <c r="AC56" s="77">
        <v>0</v>
      </c>
      <c r="AD56" s="77"/>
      <c r="AE56" s="135">
        <v>46.51</v>
      </c>
      <c r="AF56" s="77">
        <v>0</v>
      </c>
      <c r="AG56" s="77"/>
      <c r="AH56" s="77"/>
      <c r="AI56" s="77"/>
      <c r="AJ56" s="77"/>
      <c r="AK56" s="135">
        <v>161.38999999999999</v>
      </c>
      <c r="AL56" s="83">
        <v>210</v>
      </c>
      <c r="AM56" s="83">
        <f t="shared" si="2"/>
        <v>-48.610000000000014</v>
      </c>
      <c r="AN56" s="84">
        <f t="shared" si="3"/>
        <v>0</v>
      </c>
      <c r="AO56" s="85">
        <v>0</v>
      </c>
      <c r="AP56" s="85"/>
      <c r="AQ56" s="110">
        <f t="shared" si="4"/>
        <v>62.267499999999998</v>
      </c>
      <c r="AS56" s="63"/>
    </row>
    <row r="57" spans="1:45" ht="15" hidden="1" x14ac:dyDescent="0.2">
      <c r="A57" s="3">
        <v>50</v>
      </c>
      <c r="C57" s="122" t="s">
        <v>156</v>
      </c>
      <c r="D57" s="122" t="s">
        <v>157</v>
      </c>
      <c r="E57" s="120">
        <v>2</v>
      </c>
      <c r="F57" s="121" t="s">
        <v>81</v>
      </c>
      <c r="G57" s="9"/>
      <c r="H57" s="66">
        <v>0.54861111111111005</v>
      </c>
      <c r="I57" s="77"/>
      <c r="J57" s="81">
        <v>0.57251157407407405</v>
      </c>
      <c r="K57" s="80"/>
      <c r="L57" s="79">
        <f t="shared" si="5"/>
        <v>2.3900462962963998E-2</v>
      </c>
      <c r="M57" s="81">
        <v>2.4305555555555556E-2</v>
      </c>
      <c r="N57" s="79">
        <f t="shared" si="6"/>
        <v>4.0509259259155841E-4</v>
      </c>
      <c r="O57" s="80"/>
      <c r="P57" s="82">
        <f t="shared" si="0"/>
        <v>-6.2500000000223377</v>
      </c>
      <c r="Q57" s="82">
        <f t="shared" si="1"/>
        <v>0</v>
      </c>
      <c r="R57" s="77"/>
      <c r="S57" s="135">
        <v>85.31</v>
      </c>
      <c r="T57" s="77">
        <v>0</v>
      </c>
      <c r="U57" s="77"/>
      <c r="V57" s="135">
        <v>48.91</v>
      </c>
      <c r="W57" s="77">
        <v>0</v>
      </c>
      <c r="X57" s="77"/>
      <c r="Y57" s="135">
        <v>43.46</v>
      </c>
      <c r="Z57" s="77">
        <v>0</v>
      </c>
      <c r="AA57" s="77"/>
      <c r="AB57" s="135">
        <v>60.72</v>
      </c>
      <c r="AC57" s="77">
        <v>0</v>
      </c>
      <c r="AD57" s="77"/>
      <c r="AE57" s="135">
        <v>55.35</v>
      </c>
      <c r="AF57" s="77">
        <v>0</v>
      </c>
      <c r="AG57" s="77"/>
      <c r="AH57" s="77"/>
      <c r="AI57" s="77"/>
      <c r="AJ57" s="77"/>
      <c r="AK57" s="135">
        <v>158.15</v>
      </c>
      <c r="AL57" s="83">
        <v>210</v>
      </c>
      <c r="AM57" s="83">
        <f t="shared" si="2"/>
        <v>-51.849999999999994</v>
      </c>
      <c r="AN57" s="84">
        <f t="shared" si="3"/>
        <v>0</v>
      </c>
      <c r="AO57" s="85">
        <v>6</v>
      </c>
      <c r="AP57" s="85"/>
      <c r="AQ57" s="110">
        <f t="shared" si="4"/>
        <v>79.4375</v>
      </c>
    </row>
    <row r="58" spans="1:45" s="107" customFormat="1" ht="15" hidden="1" x14ac:dyDescent="0.2">
      <c r="A58" s="3">
        <v>51</v>
      </c>
      <c r="C58" s="121" t="s">
        <v>158</v>
      </c>
      <c r="D58" s="121" t="s">
        <v>49</v>
      </c>
      <c r="E58" s="120">
        <v>5</v>
      </c>
      <c r="F58" s="121" t="s">
        <v>84</v>
      </c>
      <c r="G58" s="109"/>
      <c r="H58" s="66">
        <v>0.55208333333333304</v>
      </c>
      <c r="I58" s="77"/>
      <c r="J58" s="81">
        <v>0.57645833333333341</v>
      </c>
      <c r="K58" s="80"/>
      <c r="L58" s="79">
        <f t="shared" si="5"/>
        <v>2.4375000000000369E-2</v>
      </c>
      <c r="M58" s="81">
        <v>2.4305555555555556E-2</v>
      </c>
      <c r="N58" s="79">
        <f t="shared" si="6"/>
        <v>6.9444444444812653E-5</v>
      </c>
      <c r="O58" s="80"/>
      <c r="P58" s="82">
        <f t="shared" si="0"/>
        <v>-13.499999999992047</v>
      </c>
      <c r="Q58" s="82">
        <f t="shared" si="1"/>
        <v>0</v>
      </c>
      <c r="R58" s="77"/>
      <c r="S58" s="135">
        <v>68.53</v>
      </c>
      <c r="T58" s="77">
        <v>0</v>
      </c>
      <c r="U58" s="77"/>
      <c r="V58" s="135">
        <v>46.28</v>
      </c>
      <c r="W58" s="77">
        <v>0</v>
      </c>
      <c r="X58" s="77"/>
      <c r="Y58" s="135">
        <v>36.619999999999997</v>
      </c>
      <c r="Z58" s="77">
        <v>0</v>
      </c>
      <c r="AA58" s="77"/>
      <c r="AB58" s="135">
        <v>57</v>
      </c>
      <c r="AC58" s="77">
        <v>0</v>
      </c>
      <c r="AD58" s="77"/>
      <c r="AE58" s="135">
        <v>46.33</v>
      </c>
      <c r="AF58" s="77">
        <v>0</v>
      </c>
      <c r="AG58" s="77"/>
      <c r="AH58" s="77"/>
      <c r="AI58" s="77"/>
      <c r="AJ58" s="77"/>
      <c r="AK58" s="135">
        <v>180.31</v>
      </c>
      <c r="AL58" s="83">
        <v>210</v>
      </c>
      <c r="AM58" s="83">
        <f t="shared" si="2"/>
        <v>-29.689999999999998</v>
      </c>
      <c r="AN58" s="84">
        <f t="shared" si="3"/>
        <v>0</v>
      </c>
      <c r="AO58" s="85">
        <v>0</v>
      </c>
      <c r="AP58" s="85"/>
      <c r="AQ58" s="110">
        <f t="shared" si="4"/>
        <v>63.69</v>
      </c>
      <c r="AR58" s="10"/>
      <c r="AS58" s="11"/>
    </row>
    <row r="59" spans="1:45" s="107" customFormat="1" ht="15" hidden="1" x14ac:dyDescent="0.2">
      <c r="A59" s="3">
        <v>52</v>
      </c>
      <c r="C59" s="121" t="s">
        <v>159</v>
      </c>
      <c r="D59" s="121" t="s">
        <v>160</v>
      </c>
      <c r="E59" s="120">
        <v>2</v>
      </c>
      <c r="F59" s="121" t="s">
        <v>81</v>
      </c>
      <c r="G59" s="123"/>
      <c r="H59" s="66">
        <v>0.55555555555555503</v>
      </c>
      <c r="I59" s="77"/>
      <c r="J59" s="81">
        <v>0.58020833333333333</v>
      </c>
      <c r="K59" s="80"/>
      <c r="L59" s="79">
        <f t="shared" si="5"/>
        <v>2.4652777777778301E-2</v>
      </c>
      <c r="M59" s="81">
        <v>2.4305555555555556E-2</v>
      </c>
      <c r="N59" s="79">
        <f t="shared" si="6"/>
        <v>3.4722222222274488E-4</v>
      </c>
      <c r="O59" s="80"/>
      <c r="P59" s="82">
        <f t="shared" si="0"/>
        <v>-7.4999999999887104</v>
      </c>
      <c r="Q59" s="82">
        <f t="shared" si="1"/>
        <v>0</v>
      </c>
      <c r="R59" s="77"/>
      <c r="S59" s="135">
        <v>80.37</v>
      </c>
      <c r="T59" s="77">
        <v>0</v>
      </c>
      <c r="U59" s="77"/>
      <c r="V59" s="135">
        <v>47.47</v>
      </c>
      <c r="W59" s="77">
        <v>0</v>
      </c>
      <c r="X59" s="77"/>
      <c r="Y59" s="135">
        <v>44.1</v>
      </c>
      <c r="Z59" s="77">
        <v>2</v>
      </c>
      <c r="AA59" s="77"/>
      <c r="AB59" s="135">
        <v>57.53</v>
      </c>
      <c r="AC59" s="77">
        <v>0</v>
      </c>
      <c r="AD59" s="77"/>
      <c r="AE59" s="135">
        <v>50.44</v>
      </c>
      <c r="AF59" s="77">
        <v>0</v>
      </c>
      <c r="AG59" s="77"/>
      <c r="AH59" s="77"/>
      <c r="AI59" s="77"/>
      <c r="AJ59" s="77"/>
      <c r="AK59" s="135">
        <v>173.13</v>
      </c>
      <c r="AL59" s="83">
        <v>210</v>
      </c>
      <c r="AM59" s="83">
        <f t="shared" si="2"/>
        <v>-36.870000000000005</v>
      </c>
      <c r="AN59" s="84">
        <f t="shared" si="3"/>
        <v>0</v>
      </c>
      <c r="AO59" s="85">
        <v>6</v>
      </c>
      <c r="AP59" s="85"/>
      <c r="AQ59" s="110">
        <f t="shared" si="4"/>
        <v>77.977499999999992</v>
      </c>
      <c r="AR59" s="10"/>
      <c r="AS59" s="11"/>
    </row>
    <row r="60" spans="1:45" s="107" customFormat="1" ht="15" hidden="1" x14ac:dyDescent="0.2">
      <c r="A60" s="3">
        <v>53</v>
      </c>
      <c r="C60" s="121" t="s">
        <v>161</v>
      </c>
      <c r="D60" s="121" t="s">
        <v>103</v>
      </c>
      <c r="E60" s="120">
        <v>4</v>
      </c>
      <c r="F60" s="121" t="s">
        <v>83</v>
      </c>
      <c r="G60" s="109"/>
      <c r="H60" s="66">
        <v>0.55902777777777701</v>
      </c>
      <c r="I60" s="77"/>
      <c r="J60" s="81">
        <v>0.58310185185185182</v>
      </c>
      <c r="K60" s="80"/>
      <c r="L60" s="79">
        <f t="shared" si="5"/>
        <v>2.4074074074074803E-2</v>
      </c>
      <c r="M60" s="81">
        <v>2.4305555555555556E-2</v>
      </c>
      <c r="N60" s="79">
        <f t="shared" si="6"/>
        <v>2.3148148148075323E-4</v>
      </c>
      <c r="O60" s="80"/>
      <c r="P60" s="82">
        <f t="shared" si="0"/>
        <v>-10.000000000015731</v>
      </c>
      <c r="Q60" s="82">
        <f t="shared" si="1"/>
        <v>0</v>
      </c>
      <c r="R60" s="77"/>
      <c r="S60" s="135">
        <v>70.66</v>
      </c>
      <c r="T60" s="77">
        <v>0</v>
      </c>
      <c r="U60" s="77"/>
      <c r="V60" s="135">
        <v>38.409999999999997</v>
      </c>
      <c r="W60" s="77">
        <v>0</v>
      </c>
      <c r="X60" s="77"/>
      <c r="Y60" s="135">
        <v>38.72</v>
      </c>
      <c r="Z60" s="77">
        <v>0</v>
      </c>
      <c r="AA60" s="77"/>
      <c r="AB60" s="135">
        <v>48.28</v>
      </c>
      <c r="AC60" s="77">
        <v>0</v>
      </c>
      <c r="AD60" s="77"/>
      <c r="AE60" s="135">
        <v>41.9</v>
      </c>
      <c r="AF60" s="77">
        <v>0</v>
      </c>
      <c r="AG60" s="77"/>
      <c r="AH60" s="77"/>
      <c r="AI60" s="77"/>
      <c r="AJ60" s="77"/>
      <c r="AK60" s="135">
        <v>177.3</v>
      </c>
      <c r="AL60" s="83">
        <v>210</v>
      </c>
      <c r="AM60" s="83">
        <f t="shared" si="2"/>
        <v>-32.699999999999989</v>
      </c>
      <c r="AN60" s="84">
        <f t="shared" si="3"/>
        <v>0</v>
      </c>
      <c r="AO60" s="85">
        <v>3</v>
      </c>
      <c r="AP60" s="85"/>
      <c r="AQ60" s="110">
        <f t="shared" si="4"/>
        <v>62.4925</v>
      </c>
      <c r="AR60" s="10"/>
      <c r="AS60" s="11"/>
    </row>
    <row r="61" spans="1:45" s="107" customFormat="1" ht="15" hidden="1" x14ac:dyDescent="0.2">
      <c r="A61" s="3">
        <v>54</v>
      </c>
      <c r="C61" s="121" t="s">
        <v>109</v>
      </c>
      <c r="D61" s="121" t="s">
        <v>110</v>
      </c>
      <c r="E61" s="120">
        <v>2</v>
      </c>
      <c r="F61" s="121" t="s">
        <v>81</v>
      </c>
      <c r="G61" s="109"/>
      <c r="H61" s="66">
        <v>0.562499999999999</v>
      </c>
      <c r="I61" s="77"/>
      <c r="J61" s="81">
        <v>0.58663194444444444</v>
      </c>
      <c r="K61" s="80"/>
      <c r="L61" s="79">
        <f t="shared" si="5"/>
        <v>2.4131944444445441E-2</v>
      </c>
      <c r="M61" s="81">
        <v>2.4305555555555556E-2</v>
      </c>
      <c r="N61" s="79">
        <f t="shared" si="6"/>
        <v>1.7361111111011476E-4</v>
      </c>
      <c r="O61" s="80"/>
      <c r="P61" s="82">
        <f t="shared" si="0"/>
        <v>-11.250000000021521</v>
      </c>
      <c r="Q61" s="82">
        <f t="shared" si="1"/>
        <v>0</v>
      </c>
      <c r="R61" s="77"/>
      <c r="S61" s="135">
        <v>76.400000000000006</v>
      </c>
      <c r="T61" s="77">
        <v>0</v>
      </c>
      <c r="U61" s="77"/>
      <c r="V61" s="135">
        <v>44.09</v>
      </c>
      <c r="W61" s="77">
        <v>0</v>
      </c>
      <c r="X61" s="77"/>
      <c r="Y61" s="135">
        <v>39.96</v>
      </c>
      <c r="Z61" s="77">
        <v>0</v>
      </c>
      <c r="AA61" s="77"/>
      <c r="AB61" s="135">
        <v>55.41</v>
      </c>
      <c r="AC61" s="77">
        <v>0</v>
      </c>
      <c r="AD61" s="77"/>
      <c r="AE61" s="135">
        <v>50.05</v>
      </c>
      <c r="AF61" s="77">
        <v>0</v>
      </c>
      <c r="AG61" s="77"/>
      <c r="AH61" s="77"/>
      <c r="AI61" s="77"/>
      <c r="AJ61" s="77"/>
      <c r="AK61" s="135">
        <v>160.94999999999999</v>
      </c>
      <c r="AL61" s="83">
        <v>210</v>
      </c>
      <c r="AM61" s="83">
        <f t="shared" si="2"/>
        <v>-49.050000000000011</v>
      </c>
      <c r="AN61" s="84">
        <f t="shared" si="3"/>
        <v>0</v>
      </c>
      <c r="AO61" s="85">
        <v>3</v>
      </c>
      <c r="AP61" s="85"/>
      <c r="AQ61" s="110">
        <f t="shared" si="4"/>
        <v>69.477500000000006</v>
      </c>
      <c r="AR61" s="10"/>
      <c r="AS61" s="11"/>
    </row>
    <row r="62" spans="1:45" ht="15" hidden="1" x14ac:dyDescent="0.2">
      <c r="A62" s="3">
        <v>55</v>
      </c>
      <c r="C62" s="121" t="s">
        <v>162</v>
      </c>
      <c r="D62" s="121" t="s">
        <v>163</v>
      </c>
      <c r="E62" s="120">
        <v>2</v>
      </c>
      <c r="F62" s="121" t="s">
        <v>81</v>
      </c>
      <c r="G62" s="9"/>
      <c r="H62" s="66">
        <v>0.56597222222222099</v>
      </c>
      <c r="I62" s="77"/>
      <c r="J62" s="81">
        <v>0.59050925925925923</v>
      </c>
      <c r="K62" s="80"/>
      <c r="L62" s="79">
        <f t="shared" si="5"/>
        <v>2.4537037037038245E-2</v>
      </c>
      <c r="M62" s="81">
        <v>2.4305555555555556E-2</v>
      </c>
      <c r="N62" s="79">
        <f t="shared" si="6"/>
        <v>2.3148148148268918E-4</v>
      </c>
      <c r="O62" s="80"/>
      <c r="P62" s="82">
        <f t="shared" si="0"/>
        <v>-9.9999999999739124</v>
      </c>
      <c r="Q62" s="82">
        <f t="shared" si="1"/>
        <v>0</v>
      </c>
      <c r="R62" s="77"/>
      <c r="S62" s="135">
        <v>94.5</v>
      </c>
      <c r="T62" s="77">
        <v>20</v>
      </c>
      <c r="U62" s="77"/>
      <c r="V62" s="135">
        <v>38.69</v>
      </c>
      <c r="W62" s="77">
        <v>0</v>
      </c>
      <c r="X62" s="77"/>
      <c r="Y62" s="135">
        <v>36.090000000000003</v>
      </c>
      <c r="Z62" s="77">
        <v>0</v>
      </c>
      <c r="AA62" s="77"/>
      <c r="AB62" s="135">
        <v>56.1</v>
      </c>
      <c r="AC62" s="77">
        <v>0</v>
      </c>
      <c r="AD62" s="77"/>
      <c r="AE62" s="135">
        <v>40.72</v>
      </c>
      <c r="AF62" s="77">
        <v>0</v>
      </c>
      <c r="AG62" s="77"/>
      <c r="AH62" s="77"/>
      <c r="AI62" s="77"/>
      <c r="AJ62" s="77"/>
      <c r="AK62" s="135">
        <v>179.54</v>
      </c>
      <c r="AL62" s="83">
        <v>210</v>
      </c>
      <c r="AM62" s="83">
        <f t="shared" si="2"/>
        <v>-30.460000000000008</v>
      </c>
      <c r="AN62" s="84">
        <f t="shared" si="3"/>
        <v>0</v>
      </c>
      <c r="AO62" s="85">
        <v>0</v>
      </c>
      <c r="AP62" s="85"/>
      <c r="AQ62" s="110">
        <f t="shared" si="4"/>
        <v>86.525000000000006</v>
      </c>
      <c r="AS62" s="63"/>
    </row>
    <row r="63" spans="1:45" ht="15" hidden="1" x14ac:dyDescent="0.2">
      <c r="A63" s="3">
        <v>56</v>
      </c>
      <c r="C63" s="121" t="s">
        <v>164</v>
      </c>
      <c r="D63" s="121" t="s">
        <v>165</v>
      </c>
      <c r="E63" s="120">
        <v>2</v>
      </c>
      <c r="F63" s="121" t="s">
        <v>81</v>
      </c>
      <c r="G63" s="9"/>
      <c r="H63" s="66">
        <v>0.56944444444444398</v>
      </c>
      <c r="I63" s="77"/>
      <c r="J63" s="81">
        <v>0.59346064814814814</v>
      </c>
      <c r="K63" s="80"/>
      <c r="L63" s="79">
        <f t="shared" si="5"/>
        <v>2.4016203703704164E-2</v>
      </c>
      <c r="M63" s="81">
        <v>2.4305555555555556E-2</v>
      </c>
      <c r="N63" s="79">
        <f t="shared" si="6"/>
        <v>2.893518518513917E-4</v>
      </c>
      <c r="O63" s="80"/>
      <c r="P63" s="82">
        <f t="shared" si="0"/>
        <v>-8.7500000000099405</v>
      </c>
      <c r="Q63" s="82">
        <f t="shared" si="1"/>
        <v>0</v>
      </c>
      <c r="R63" s="77"/>
      <c r="S63" s="135">
        <v>82.87</v>
      </c>
      <c r="T63" s="77">
        <v>0</v>
      </c>
      <c r="U63" s="77"/>
      <c r="V63" s="135">
        <v>45.44</v>
      </c>
      <c r="W63" s="77">
        <v>0</v>
      </c>
      <c r="X63" s="77"/>
      <c r="Y63" s="135">
        <v>41.03</v>
      </c>
      <c r="Z63" s="77">
        <v>0</v>
      </c>
      <c r="AA63" s="77"/>
      <c r="AB63" s="135">
        <v>54.31</v>
      </c>
      <c r="AC63" s="77">
        <v>0</v>
      </c>
      <c r="AD63" s="77"/>
      <c r="AE63" s="135">
        <v>54.48</v>
      </c>
      <c r="AF63" s="77">
        <v>0</v>
      </c>
      <c r="AG63" s="77"/>
      <c r="AH63" s="77"/>
      <c r="AI63" s="77"/>
      <c r="AJ63" s="77"/>
      <c r="AK63" s="135">
        <v>136.30000000000001</v>
      </c>
      <c r="AL63" s="83">
        <v>210</v>
      </c>
      <c r="AM63" s="83">
        <f t="shared" si="2"/>
        <v>-73.699999999999989</v>
      </c>
      <c r="AN63" s="84">
        <f t="shared" si="3"/>
        <v>0</v>
      </c>
      <c r="AO63" s="85">
        <v>6</v>
      </c>
      <c r="AP63" s="85"/>
      <c r="AQ63" s="110">
        <f t="shared" si="4"/>
        <v>75.532499999999999</v>
      </c>
      <c r="AS63" s="63"/>
    </row>
    <row r="64" spans="1:45" s="77" customFormat="1" ht="15" hidden="1" x14ac:dyDescent="0.2">
      <c r="A64" s="3">
        <v>57</v>
      </c>
      <c r="C64" s="121" t="s">
        <v>166</v>
      </c>
      <c r="D64" s="121" t="s">
        <v>90</v>
      </c>
      <c r="E64" s="120">
        <v>4</v>
      </c>
      <c r="F64" s="121" t="s">
        <v>83</v>
      </c>
      <c r="G64" s="124"/>
      <c r="H64" s="66">
        <v>0.57291666666666596</v>
      </c>
      <c r="J64" s="81">
        <v>0.59733796296296293</v>
      </c>
      <c r="K64" s="80"/>
      <c r="L64" s="79">
        <f t="shared" si="5"/>
        <v>2.4421296296296968E-2</v>
      </c>
      <c r="M64" s="81">
        <v>2.4305555555555556E-2</v>
      </c>
      <c r="N64" s="79">
        <f t="shared" si="6"/>
        <v>1.1574074074141225E-4</v>
      </c>
      <c r="O64" s="80"/>
      <c r="P64" s="82">
        <f t="shared" si="0"/>
        <v>-12.499999999985496</v>
      </c>
      <c r="Q64" s="82">
        <f t="shared" si="1"/>
        <v>0</v>
      </c>
      <c r="S64" s="135">
        <v>82.03</v>
      </c>
      <c r="T64" s="77">
        <v>2</v>
      </c>
      <c r="V64" s="135">
        <v>48.78</v>
      </c>
      <c r="W64" s="77">
        <v>0</v>
      </c>
      <c r="Y64" s="135">
        <v>39.590000000000003</v>
      </c>
      <c r="Z64" s="77">
        <v>0</v>
      </c>
      <c r="AB64" s="135">
        <v>55.19</v>
      </c>
      <c r="AC64" s="77">
        <v>0</v>
      </c>
      <c r="AE64" s="135">
        <v>46.83</v>
      </c>
      <c r="AF64" s="77">
        <v>0</v>
      </c>
      <c r="AK64" s="135">
        <v>151.56</v>
      </c>
      <c r="AL64" s="83">
        <v>210</v>
      </c>
      <c r="AM64" s="83">
        <f t="shared" si="2"/>
        <v>-58.44</v>
      </c>
      <c r="AN64" s="84">
        <f t="shared" si="3"/>
        <v>0</v>
      </c>
      <c r="AO64" s="85">
        <v>0</v>
      </c>
      <c r="AP64" s="85"/>
      <c r="AQ64" s="110">
        <f t="shared" si="4"/>
        <v>70.105000000000004</v>
      </c>
      <c r="AR64" s="86"/>
      <c r="AS64" s="63"/>
    </row>
    <row r="65" spans="1:45" s="77" customFormat="1" ht="15" hidden="1" x14ac:dyDescent="0.2">
      <c r="A65" s="3">
        <v>58</v>
      </c>
      <c r="C65" s="121" t="s">
        <v>167</v>
      </c>
      <c r="D65" s="121" t="s">
        <v>163</v>
      </c>
      <c r="E65" s="120">
        <v>4</v>
      </c>
      <c r="F65" s="121" t="s">
        <v>83</v>
      </c>
      <c r="G65" s="124"/>
      <c r="H65" s="66">
        <v>0.57638888888888795</v>
      </c>
      <c r="J65" s="81">
        <v>0.60034722222222225</v>
      </c>
      <c r="K65" s="80"/>
      <c r="L65" s="79">
        <f t="shared" si="5"/>
        <v>2.3958333333334303E-2</v>
      </c>
      <c r="M65" s="81">
        <v>2.4305555555555556E-2</v>
      </c>
      <c r="N65" s="79">
        <f t="shared" si="6"/>
        <v>3.4722222222125301E-4</v>
      </c>
      <c r="O65" s="80"/>
      <c r="P65" s="82">
        <f t="shared" si="0"/>
        <v>-7.5000000000209353</v>
      </c>
      <c r="Q65" s="82">
        <f t="shared" si="1"/>
        <v>0</v>
      </c>
      <c r="S65" s="135">
        <v>75.81</v>
      </c>
      <c r="T65" s="77">
        <v>0</v>
      </c>
      <c r="V65" s="135">
        <v>40.44</v>
      </c>
      <c r="W65" s="77">
        <v>0</v>
      </c>
      <c r="Y65" s="135">
        <v>41.56</v>
      </c>
      <c r="Z65" s="77">
        <v>0</v>
      </c>
      <c r="AB65" s="135">
        <v>50.5</v>
      </c>
      <c r="AC65" s="77">
        <v>0</v>
      </c>
      <c r="AE65" s="135">
        <v>50.76</v>
      </c>
      <c r="AF65" s="77">
        <v>0</v>
      </c>
      <c r="AK65" s="135">
        <v>179.66</v>
      </c>
      <c r="AL65" s="83">
        <v>210</v>
      </c>
      <c r="AM65" s="83">
        <f t="shared" si="2"/>
        <v>-30.340000000000003</v>
      </c>
      <c r="AN65" s="84">
        <f t="shared" si="3"/>
        <v>0</v>
      </c>
      <c r="AO65" s="85">
        <v>0</v>
      </c>
      <c r="AP65" s="85"/>
      <c r="AQ65" s="110">
        <f t="shared" si="4"/>
        <v>64.767499999999998</v>
      </c>
      <c r="AR65" s="86"/>
      <c r="AS65" s="63"/>
    </row>
    <row r="66" spans="1:45" ht="15" hidden="1" x14ac:dyDescent="0.2">
      <c r="A66" s="3">
        <v>59</v>
      </c>
      <c r="C66" s="121" t="s">
        <v>168</v>
      </c>
      <c r="D66" s="121" t="s">
        <v>163</v>
      </c>
      <c r="E66" s="120">
        <v>2</v>
      </c>
      <c r="F66" s="121" t="s">
        <v>81</v>
      </c>
      <c r="G66" s="9"/>
      <c r="H66" s="66">
        <v>0.57986111111111005</v>
      </c>
      <c r="I66" s="77"/>
      <c r="J66" s="81">
        <v>0.60364583333333333</v>
      </c>
      <c r="K66" s="80"/>
      <c r="L66" s="79">
        <f t="shared" si="5"/>
        <v>2.3784722222223276E-2</v>
      </c>
      <c r="M66" s="81">
        <v>2.4305555555555556E-2</v>
      </c>
      <c r="N66" s="79">
        <f t="shared" si="6"/>
        <v>5.2083333333228024E-4</v>
      </c>
      <c r="O66" s="80"/>
      <c r="P66" s="82">
        <f t="shared" si="0"/>
        <v>-3.7500000000227462</v>
      </c>
      <c r="Q66" s="82">
        <f t="shared" si="1"/>
        <v>0</v>
      </c>
      <c r="R66" s="77"/>
      <c r="S66" s="135">
        <v>76.930000000000007</v>
      </c>
      <c r="T66" s="77">
        <v>0</v>
      </c>
      <c r="U66" s="77"/>
      <c r="V66" s="135">
        <v>38.19</v>
      </c>
      <c r="W66" s="77">
        <v>0</v>
      </c>
      <c r="X66" s="77"/>
      <c r="Y66" s="135">
        <v>35.5</v>
      </c>
      <c r="Z66" s="77">
        <v>0</v>
      </c>
      <c r="AA66" s="77"/>
      <c r="AB66" s="135">
        <v>49.87</v>
      </c>
      <c r="AC66" s="77">
        <v>0</v>
      </c>
      <c r="AD66" s="77"/>
      <c r="AE66" s="135">
        <v>45.13</v>
      </c>
      <c r="AF66" s="77">
        <v>0</v>
      </c>
      <c r="AG66" s="77"/>
      <c r="AH66" s="77"/>
      <c r="AI66" s="77"/>
      <c r="AJ66" s="77"/>
      <c r="AK66" s="135">
        <v>183.06</v>
      </c>
      <c r="AL66" s="83">
        <v>210</v>
      </c>
      <c r="AM66" s="83">
        <f t="shared" si="2"/>
        <v>-26.939999999999998</v>
      </c>
      <c r="AN66" s="84">
        <f t="shared" si="3"/>
        <v>0</v>
      </c>
      <c r="AO66" s="85">
        <v>0</v>
      </c>
      <c r="AP66" s="85"/>
      <c r="AQ66" s="110">
        <f t="shared" si="4"/>
        <v>61.405000000000001</v>
      </c>
      <c r="AS66" s="63"/>
    </row>
    <row r="67" spans="1:45" ht="15" x14ac:dyDescent="0.2">
      <c r="A67" s="3">
        <v>60</v>
      </c>
      <c r="C67" s="121" t="s">
        <v>169</v>
      </c>
      <c r="D67" s="121" t="s">
        <v>170</v>
      </c>
      <c r="E67" s="120">
        <v>6</v>
      </c>
      <c r="F67" s="121" t="s">
        <v>154</v>
      </c>
      <c r="G67" s="75"/>
      <c r="H67" s="66">
        <v>0.58333333333333304</v>
      </c>
      <c r="I67" s="77"/>
      <c r="J67" s="81">
        <v>0.60237268518518516</v>
      </c>
      <c r="K67" s="80"/>
      <c r="L67" s="79">
        <f t="shared" si="5"/>
        <v>1.9039351851852127E-2</v>
      </c>
      <c r="M67" s="81">
        <v>2.4305555555555556E-2</v>
      </c>
      <c r="N67" s="79">
        <f t="shared" si="6"/>
        <v>5.2662037037034294E-3</v>
      </c>
      <c r="O67" s="80"/>
      <c r="P67" s="82">
        <f t="shared" si="0"/>
        <v>98.749999999994074</v>
      </c>
      <c r="Q67" s="82">
        <f t="shared" si="1"/>
        <v>98.749999999994074</v>
      </c>
      <c r="R67" s="77"/>
      <c r="S67" s="135">
        <v>122.22</v>
      </c>
      <c r="T67" s="77">
        <v>0</v>
      </c>
      <c r="U67" s="77"/>
      <c r="V67" s="135">
        <v>79.16</v>
      </c>
      <c r="W67" s="77">
        <v>0</v>
      </c>
      <c r="X67" s="77"/>
      <c r="Y67" s="135">
        <v>58.35</v>
      </c>
      <c r="Z67" s="77">
        <v>0</v>
      </c>
      <c r="AA67" s="77"/>
      <c r="AB67" s="135">
        <v>85.43</v>
      </c>
      <c r="AC67" s="77">
        <v>0</v>
      </c>
      <c r="AD67" s="77"/>
      <c r="AE67" s="135">
        <v>73.53</v>
      </c>
      <c r="AF67" s="77">
        <v>0</v>
      </c>
      <c r="AG67" s="77"/>
      <c r="AH67" s="77"/>
      <c r="AI67" s="77"/>
      <c r="AJ67" s="77"/>
      <c r="AK67" s="135">
        <v>194.85</v>
      </c>
      <c r="AL67" s="83">
        <v>210</v>
      </c>
      <c r="AM67" s="83">
        <f t="shared" si="2"/>
        <v>-15.150000000000006</v>
      </c>
      <c r="AN67" s="84">
        <f t="shared" si="3"/>
        <v>0</v>
      </c>
      <c r="AO67" s="85">
        <v>0</v>
      </c>
      <c r="AP67" s="85"/>
      <c r="AQ67" s="110">
        <f t="shared" si="4"/>
        <v>203.42249999999405</v>
      </c>
      <c r="AR67" s="64"/>
      <c r="AS67" s="63">
        <v>2</v>
      </c>
    </row>
    <row r="68" spans="1:45" ht="15" hidden="1" x14ac:dyDescent="0.2">
      <c r="A68" s="3">
        <v>61</v>
      </c>
      <c r="C68" s="121" t="s">
        <v>171</v>
      </c>
      <c r="D68" s="121" t="s">
        <v>172</v>
      </c>
      <c r="E68" s="120">
        <v>1</v>
      </c>
      <c r="F68" s="121" t="s">
        <v>82</v>
      </c>
      <c r="G68" s="9"/>
      <c r="H68" s="66">
        <v>0.58680555555555503</v>
      </c>
      <c r="I68" s="77"/>
      <c r="J68" s="81">
        <v>0.61153935185185182</v>
      </c>
      <c r="K68" s="80"/>
      <c r="L68" s="79">
        <f t="shared" si="5"/>
        <v>2.4733796296296795E-2</v>
      </c>
      <c r="M68" s="81">
        <v>2.4305555555555556E-2</v>
      </c>
      <c r="N68" s="79">
        <f t="shared" si="6"/>
        <v>4.2824074074123905E-4</v>
      </c>
      <c r="O68" s="80"/>
      <c r="P68" s="82">
        <f t="shared" si="0"/>
        <v>-5.7499999999892371</v>
      </c>
      <c r="Q68" s="82">
        <f t="shared" si="1"/>
        <v>0</v>
      </c>
      <c r="R68" s="77"/>
      <c r="S68" s="135">
        <v>98.22</v>
      </c>
      <c r="T68" s="77">
        <v>0</v>
      </c>
      <c r="U68" s="77"/>
      <c r="V68" s="135">
        <v>51.38</v>
      </c>
      <c r="W68" s="77">
        <v>0</v>
      </c>
      <c r="X68" s="77"/>
      <c r="Y68" s="135">
        <v>39</v>
      </c>
      <c r="Z68" s="77">
        <v>0</v>
      </c>
      <c r="AA68" s="77"/>
      <c r="AB68" s="135">
        <v>63.72</v>
      </c>
      <c r="AC68" s="77">
        <v>0</v>
      </c>
      <c r="AD68" s="77"/>
      <c r="AE68" s="135">
        <v>58.3</v>
      </c>
      <c r="AF68" s="77">
        <v>0</v>
      </c>
      <c r="AG68" s="77"/>
      <c r="AH68" s="77"/>
      <c r="AI68" s="77"/>
      <c r="AJ68" s="77"/>
      <c r="AK68" s="135">
        <v>144.28</v>
      </c>
      <c r="AL68" s="83">
        <v>210</v>
      </c>
      <c r="AM68" s="83">
        <f t="shared" si="2"/>
        <v>-65.72</v>
      </c>
      <c r="AN68" s="84">
        <f t="shared" si="3"/>
        <v>0</v>
      </c>
      <c r="AO68" s="85">
        <v>0</v>
      </c>
      <c r="AP68" s="85"/>
      <c r="AQ68" s="110">
        <f t="shared" si="4"/>
        <v>77.655000000000001</v>
      </c>
    </row>
    <row r="69" spans="1:45" s="107" customFormat="1" ht="15" hidden="1" x14ac:dyDescent="0.2">
      <c r="A69" s="3">
        <v>62</v>
      </c>
      <c r="C69" s="121" t="s">
        <v>173</v>
      </c>
      <c r="D69" s="121" t="s">
        <v>122</v>
      </c>
      <c r="E69" s="120">
        <v>1</v>
      </c>
      <c r="F69" s="121" t="s">
        <v>82</v>
      </c>
      <c r="G69" s="109"/>
      <c r="H69" s="66">
        <v>0.59027777777777701</v>
      </c>
      <c r="I69" s="77"/>
      <c r="J69" s="81">
        <v>0.61443287037037042</v>
      </c>
      <c r="K69" s="80"/>
      <c r="L69" s="79">
        <f t="shared" si="5"/>
        <v>2.4155092592593408E-2</v>
      </c>
      <c r="M69" s="81">
        <v>2.4305555555555556E-2</v>
      </c>
      <c r="N69" s="79">
        <f t="shared" si="6"/>
        <v>1.5046296296214803E-4</v>
      </c>
      <c r="O69" s="80"/>
      <c r="P69" s="82">
        <f t="shared" si="0"/>
        <v>-11.750000000017602</v>
      </c>
      <c r="Q69" s="82">
        <f t="shared" si="1"/>
        <v>0</v>
      </c>
      <c r="R69" s="77"/>
      <c r="S69" s="135">
        <v>76.31</v>
      </c>
      <c r="T69" s="77">
        <v>0</v>
      </c>
      <c r="U69" s="77"/>
      <c r="V69" s="135">
        <v>44.79</v>
      </c>
      <c r="W69" s="77">
        <v>0</v>
      </c>
      <c r="X69" s="77"/>
      <c r="Y69" s="135">
        <v>37.53</v>
      </c>
      <c r="Z69" s="77">
        <v>0</v>
      </c>
      <c r="AA69" s="77"/>
      <c r="AB69" s="135">
        <v>52.85</v>
      </c>
      <c r="AC69" s="77">
        <v>0</v>
      </c>
      <c r="AD69" s="77"/>
      <c r="AE69" s="135">
        <v>47.59</v>
      </c>
      <c r="AF69" s="77">
        <v>2</v>
      </c>
      <c r="AG69" s="77"/>
      <c r="AH69" s="77"/>
      <c r="AI69" s="77"/>
      <c r="AJ69" s="77"/>
      <c r="AK69" s="135">
        <v>170.91</v>
      </c>
      <c r="AL69" s="83">
        <v>210</v>
      </c>
      <c r="AM69" s="83">
        <f t="shared" si="2"/>
        <v>-39.090000000000003</v>
      </c>
      <c r="AN69" s="84">
        <f t="shared" si="3"/>
        <v>0</v>
      </c>
      <c r="AO69" s="85">
        <v>0</v>
      </c>
      <c r="AP69" s="85"/>
      <c r="AQ69" s="110">
        <f t="shared" si="4"/>
        <v>66.767499999999998</v>
      </c>
      <c r="AR69" s="10"/>
      <c r="AS69" s="11"/>
    </row>
    <row r="70" spans="1:45" ht="15" hidden="1" x14ac:dyDescent="0.2">
      <c r="A70" s="3">
        <v>63</v>
      </c>
      <c r="C70" s="121" t="s">
        <v>174</v>
      </c>
      <c r="D70" s="121" t="s">
        <v>49</v>
      </c>
      <c r="E70" s="120">
        <v>4</v>
      </c>
      <c r="F70" s="121" t="s">
        <v>83</v>
      </c>
      <c r="G70" s="9"/>
      <c r="H70" s="66">
        <v>0.593749999999999</v>
      </c>
      <c r="I70" s="77"/>
      <c r="J70" s="81">
        <v>0.61793981481481486</v>
      </c>
      <c r="K70" s="80"/>
      <c r="L70" s="79">
        <f t="shared" si="5"/>
        <v>2.4189814814815858E-2</v>
      </c>
      <c r="M70" s="81">
        <v>2.4305555555555556E-2</v>
      </c>
      <c r="N70" s="79">
        <f t="shared" si="6"/>
        <v>1.1574074073969834E-4</v>
      </c>
      <c r="O70" s="80"/>
      <c r="P70" s="82">
        <f t="shared" si="0"/>
        <v>-12.500000000022515</v>
      </c>
      <c r="Q70" s="82">
        <f t="shared" si="1"/>
        <v>0</v>
      </c>
      <c r="R70" s="77"/>
      <c r="S70" s="135">
        <v>74.900000000000006</v>
      </c>
      <c r="T70" s="77">
        <v>20</v>
      </c>
      <c r="U70" s="77"/>
      <c r="V70" s="135">
        <v>42</v>
      </c>
      <c r="W70" s="77">
        <v>0</v>
      </c>
      <c r="X70" s="77"/>
      <c r="Y70" s="135">
        <v>35.15</v>
      </c>
      <c r="Z70" s="77">
        <v>0</v>
      </c>
      <c r="AA70" s="77"/>
      <c r="AB70" s="135">
        <v>54.22</v>
      </c>
      <c r="AC70" s="77">
        <v>20</v>
      </c>
      <c r="AD70" s="77"/>
      <c r="AE70" s="135">
        <v>42.5</v>
      </c>
      <c r="AF70" s="77">
        <v>0</v>
      </c>
      <c r="AG70" s="77"/>
      <c r="AH70" s="77"/>
      <c r="AI70" s="77"/>
      <c r="AJ70" s="77"/>
      <c r="AK70" s="135">
        <v>168.25</v>
      </c>
      <c r="AL70" s="83">
        <v>210</v>
      </c>
      <c r="AM70" s="83">
        <f t="shared" si="2"/>
        <v>-41.75</v>
      </c>
      <c r="AN70" s="84">
        <f t="shared" si="3"/>
        <v>0</v>
      </c>
      <c r="AO70" s="85">
        <v>0</v>
      </c>
      <c r="AP70" s="85"/>
      <c r="AQ70" s="110">
        <f t="shared" si="4"/>
        <v>102.1925</v>
      </c>
      <c r="AS70" s="63"/>
    </row>
    <row r="71" spans="1:45" ht="15" hidden="1" x14ac:dyDescent="0.2">
      <c r="A71" s="3">
        <v>64</v>
      </c>
      <c r="C71" s="121" t="s">
        <v>175</v>
      </c>
      <c r="D71" s="121" t="s">
        <v>163</v>
      </c>
      <c r="E71" s="120">
        <v>2</v>
      </c>
      <c r="F71" s="121" t="s">
        <v>81</v>
      </c>
      <c r="G71" s="9"/>
      <c r="H71" s="66">
        <v>0.59722222222222099</v>
      </c>
      <c r="I71" s="77"/>
      <c r="J71" s="81">
        <v>0.62099537037037034</v>
      </c>
      <c r="K71" s="80"/>
      <c r="L71" s="79">
        <f t="shared" si="5"/>
        <v>2.3773148148149348E-2</v>
      </c>
      <c r="M71" s="81">
        <v>2.4305555555555556E-2</v>
      </c>
      <c r="N71" s="79">
        <f t="shared" si="6"/>
        <v>5.3240740740620809E-4</v>
      </c>
      <c r="O71" s="80"/>
      <c r="P71" s="82">
        <f t="shared" si="0"/>
        <v>-3.5000000000259046</v>
      </c>
      <c r="Q71" s="82">
        <f t="shared" si="1"/>
        <v>0</v>
      </c>
      <c r="R71" s="77"/>
      <c r="S71" s="135">
        <v>77.87</v>
      </c>
      <c r="T71" s="77">
        <v>0</v>
      </c>
      <c r="U71" s="77"/>
      <c r="V71" s="135">
        <v>43.53</v>
      </c>
      <c r="W71" s="77">
        <v>0</v>
      </c>
      <c r="X71" s="77"/>
      <c r="Y71" s="135">
        <v>41.91</v>
      </c>
      <c r="Z71" s="77">
        <v>0</v>
      </c>
      <c r="AA71" s="77"/>
      <c r="AB71" s="135">
        <v>52.63</v>
      </c>
      <c r="AC71" s="77">
        <v>0</v>
      </c>
      <c r="AD71" s="77"/>
      <c r="AE71" s="135">
        <v>46.81</v>
      </c>
      <c r="AF71" s="77">
        <v>0</v>
      </c>
      <c r="AG71" s="77"/>
      <c r="AH71" s="77"/>
      <c r="AI71" s="77"/>
      <c r="AJ71" s="77"/>
      <c r="AK71" s="135">
        <v>152.38999999999999</v>
      </c>
      <c r="AL71" s="83">
        <v>210</v>
      </c>
      <c r="AM71" s="83">
        <f t="shared" si="2"/>
        <v>-57.610000000000014</v>
      </c>
      <c r="AN71" s="84">
        <f t="shared" si="3"/>
        <v>0</v>
      </c>
      <c r="AO71" s="85">
        <v>0</v>
      </c>
      <c r="AP71" s="85"/>
      <c r="AQ71" s="110">
        <f t="shared" si="4"/>
        <v>65.6875</v>
      </c>
    </row>
    <row r="72" spans="1:45" s="107" customFormat="1" ht="15" hidden="1" x14ac:dyDescent="0.2">
      <c r="A72" s="3">
        <v>65</v>
      </c>
      <c r="C72" s="121" t="s">
        <v>176</v>
      </c>
      <c r="D72" s="121" t="s">
        <v>163</v>
      </c>
      <c r="E72" s="120">
        <v>2</v>
      </c>
      <c r="F72" s="121" t="s">
        <v>81</v>
      </c>
      <c r="G72" s="109"/>
      <c r="H72" s="66">
        <v>0.60069444444444398</v>
      </c>
      <c r="I72" s="77"/>
      <c r="J72" s="81">
        <v>0.6244791666666667</v>
      </c>
      <c r="K72" s="80"/>
      <c r="L72" s="79">
        <f>J72-H72</f>
        <v>2.3784722222222721E-2</v>
      </c>
      <c r="M72" s="81">
        <v>2.4305555555555556E-2</v>
      </c>
      <c r="N72" s="79">
        <f t="shared" si="6"/>
        <v>5.2083333333283535E-4</v>
      </c>
      <c r="O72" s="80"/>
      <c r="P72" s="82">
        <f t="shared" si="0"/>
        <v>-3.7500000000107558</v>
      </c>
      <c r="Q72" s="82">
        <f>IF((P72&lt;0),0,P72)</f>
        <v>0</v>
      </c>
      <c r="R72" s="77"/>
      <c r="S72" s="135">
        <v>107.06</v>
      </c>
      <c r="T72" s="77">
        <v>5</v>
      </c>
      <c r="U72" s="77"/>
      <c r="V72" s="135">
        <v>42.06</v>
      </c>
      <c r="W72" s="77">
        <v>0</v>
      </c>
      <c r="X72" s="77"/>
      <c r="Y72" s="135">
        <v>44.07</v>
      </c>
      <c r="Z72" s="77">
        <v>0</v>
      </c>
      <c r="AA72" s="77"/>
      <c r="AB72" s="135">
        <v>58.63</v>
      </c>
      <c r="AC72" s="77">
        <v>0</v>
      </c>
      <c r="AD72" s="77"/>
      <c r="AE72" s="135">
        <v>49.02</v>
      </c>
      <c r="AF72" s="77">
        <v>0</v>
      </c>
      <c r="AG72" s="77"/>
      <c r="AH72" s="77"/>
      <c r="AI72" s="77"/>
      <c r="AJ72" s="77"/>
      <c r="AK72" s="135">
        <v>139.18</v>
      </c>
      <c r="AL72" s="83">
        <v>210</v>
      </c>
      <c r="AM72" s="83">
        <f>AK72-AL72</f>
        <v>-70.819999999999993</v>
      </c>
      <c r="AN72" s="84">
        <f>IF(AM72&lt;0,0*AK72,0*AL72+0.5*AM72)</f>
        <v>0</v>
      </c>
      <c r="AO72" s="85">
        <v>3</v>
      </c>
      <c r="AP72" s="85"/>
      <c r="AQ72" s="110">
        <f t="shared" si="4"/>
        <v>83.21</v>
      </c>
      <c r="AR72" s="10"/>
      <c r="AS72" s="11"/>
    </row>
    <row r="73" spans="1:45" ht="15" hidden="1" x14ac:dyDescent="0.2">
      <c r="A73" s="3">
        <v>83</v>
      </c>
      <c r="C73" s="121" t="s">
        <v>200</v>
      </c>
      <c r="D73" s="121"/>
      <c r="E73" s="120">
        <v>3</v>
      </c>
      <c r="F73" s="121" t="s">
        <v>111</v>
      </c>
      <c r="G73" s="85"/>
      <c r="H73" s="81">
        <v>0.60416666666666596</v>
      </c>
      <c r="I73" s="77"/>
      <c r="J73" s="81">
        <v>0.62783564814814818</v>
      </c>
      <c r="K73" s="80"/>
      <c r="L73" s="79">
        <f>J73-H73</f>
        <v>2.3668981481482221E-2</v>
      </c>
      <c r="M73" s="81">
        <v>2.4305555555555556E-2</v>
      </c>
      <c r="N73" s="79">
        <f t="shared" si="6"/>
        <v>6.3657407407333513E-4</v>
      </c>
      <c r="O73" s="80"/>
      <c r="P73" s="82">
        <f t="shared" si="0"/>
        <v>-1.2500000000159606</v>
      </c>
      <c r="Q73" s="82">
        <f>IF((P73&lt;0),0,P73)</f>
        <v>0</v>
      </c>
      <c r="R73" s="77"/>
      <c r="S73" s="135">
        <v>75.099999999999994</v>
      </c>
      <c r="T73" s="77">
        <v>0</v>
      </c>
      <c r="U73" s="77"/>
      <c r="V73" s="135">
        <v>40.31</v>
      </c>
      <c r="W73" s="77">
        <v>0</v>
      </c>
      <c r="X73" s="77"/>
      <c r="Y73" s="135">
        <v>36.090000000000003</v>
      </c>
      <c r="Z73" s="77">
        <v>2</v>
      </c>
      <c r="AA73" s="77"/>
      <c r="AB73" s="135">
        <v>49.25</v>
      </c>
      <c r="AC73" s="77">
        <v>0</v>
      </c>
      <c r="AD73" s="77"/>
      <c r="AE73" s="135">
        <v>45.13</v>
      </c>
      <c r="AF73" s="77">
        <v>0</v>
      </c>
      <c r="AG73" s="77"/>
      <c r="AH73" s="77"/>
      <c r="AI73" s="77"/>
      <c r="AJ73" s="77"/>
      <c r="AK73" s="135">
        <v>186.51</v>
      </c>
      <c r="AL73" s="83">
        <v>210</v>
      </c>
      <c r="AM73" s="83">
        <f>AK73-AL73</f>
        <v>-23.490000000000009</v>
      </c>
      <c r="AN73" s="84">
        <f>IF(AM73&lt;0,0*AK73,0*AL73+0.5*AM73)</f>
        <v>0</v>
      </c>
      <c r="AO73" s="85">
        <v>0</v>
      </c>
      <c r="AP73" s="85"/>
      <c r="AQ73" s="110">
        <f t="shared" si="4"/>
        <v>63.47</v>
      </c>
      <c r="AS73" s="63"/>
    </row>
    <row r="74" spans="1:45" ht="15" hidden="1" x14ac:dyDescent="0.2">
      <c r="A74" s="3">
        <v>67</v>
      </c>
      <c r="C74" s="121" t="s">
        <v>177</v>
      </c>
      <c r="D74" s="121" t="s">
        <v>118</v>
      </c>
      <c r="E74" s="125">
        <v>2</v>
      </c>
      <c r="F74" s="121" t="s">
        <v>81</v>
      </c>
      <c r="G74" s="9"/>
      <c r="H74" s="66">
        <v>0.60798611111111112</v>
      </c>
      <c r="I74" s="77"/>
      <c r="J74" s="81">
        <v>0.63285879629629627</v>
      </c>
      <c r="K74" s="80"/>
      <c r="L74" s="79">
        <f>J74-H74</f>
        <v>2.487268518518515E-2</v>
      </c>
      <c r="M74" s="81">
        <v>2.4305555555555556E-2</v>
      </c>
      <c r="N74" s="79">
        <f t="shared" si="6"/>
        <v>5.6712962962959454E-4</v>
      </c>
      <c r="O74" s="80"/>
      <c r="P74" s="82">
        <f t="shared" si="0"/>
        <v>-2.7500000000007585</v>
      </c>
      <c r="Q74" s="82">
        <f>IF((P74&lt;0),0,P74)</f>
        <v>0</v>
      </c>
      <c r="R74" s="77"/>
      <c r="S74" s="135">
        <v>109.22</v>
      </c>
      <c r="T74" s="77">
        <v>0</v>
      </c>
      <c r="U74" s="77"/>
      <c r="V74" s="135">
        <v>54.19</v>
      </c>
      <c r="W74" s="77">
        <v>0</v>
      </c>
      <c r="X74" s="77"/>
      <c r="Y74" s="135">
        <v>50.91</v>
      </c>
      <c r="Z74" s="77">
        <v>0</v>
      </c>
      <c r="AA74" s="77"/>
      <c r="AB74" s="135">
        <v>72.16</v>
      </c>
      <c r="AC74" s="77">
        <v>0</v>
      </c>
      <c r="AD74" s="77"/>
      <c r="AE74" s="135">
        <v>60.07</v>
      </c>
      <c r="AF74" s="77">
        <v>0</v>
      </c>
      <c r="AG74" s="77"/>
      <c r="AH74" s="77"/>
      <c r="AI74" s="77"/>
      <c r="AJ74" s="77"/>
      <c r="AK74" s="135">
        <v>189.68</v>
      </c>
      <c r="AL74" s="83">
        <v>210</v>
      </c>
      <c r="AM74" s="83">
        <f>AK74-AL74</f>
        <v>-20.319999999999993</v>
      </c>
      <c r="AN74" s="84">
        <f>IF(AM74&lt;0,0*AK74,0*AL74+0.5*AM74)</f>
        <v>0</v>
      </c>
      <c r="AO74" s="85">
        <v>3</v>
      </c>
      <c r="AP74" s="85"/>
      <c r="AQ74" s="110">
        <f t="shared" si="4"/>
        <v>89.637500000000003</v>
      </c>
    </row>
    <row r="75" spans="1:45" ht="15" hidden="1" x14ac:dyDescent="0.2">
      <c r="A75" s="3">
        <v>68</v>
      </c>
      <c r="C75" s="121" t="s">
        <v>178</v>
      </c>
      <c r="D75" s="121" t="s">
        <v>179</v>
      </c>
      <c r="E75" s="125">
        <v>4</v>
      </c>
      <c r="F75" s="121" t="s">
        <v>83</v>
      </c>
      <c r="G75" s="9"/>
      <c r="H75" s="66">
        <v>0.61111111111111005</v>
      </c>
      <c r="J75" s="81">
        <v>0.635625</v>
      </c>
      <c r="L75" s="79">
        <f t="shared" ref="L75:L89" si="7">J75-H75</f>
        <v>2.4513888888889945E-2</v>
      </c>
      <c r="M75" s="81">
        <v>2.4305555555555556E-2</v>
      </c>
      <c r="N75" s="79">
        <f t="shared" si="6"/>
        <v>2.0833333333438939E-4</v>
      </c>
      <c r="P75" s="82">
        <f t="shared" si="0"/>
        <v>-10.499999999977188</v>
      </c>
      <c r="Q75" s="82">
        <f t="shared" ref="Q75:Q89" si="8">IF((P75&lt;0),0,P75)</f>
        <v>0</v>
      </c>
      <c r="R75" s="77"/>
      <c r="S75" s="135">
        <v>82.41</v>
      </c>
      <c r="T75" s="77">
        <v>0</v>
      </c>
      <c r="U75" s="77"/>
      <c r="V75" s="135">
        <v>46.03</v>
      </c>
      <c r="W75" s="77">
        <v>0</v>
      </c>
      <c r="X75" s="77"/>
      <c r="Y75" s="135">
        <v>48.12</v>
      </c>
      <c r="Z75" s="77">
        <v>0</v>
      </c>
      <c r="AA75" s="77"/>
      <c r="AB75" s="135">
        <v>65.94</v>
      </c>
      <c r="AC75" s="77">
        <v>0</v>
      </c>
      <c r="AD75" s="77"/>
      <c r="AE75" s="135">
        <v>67.13</v>
      </c>
      <c r="AF75" s="77">
        <v>0</v>
      </c>
      <c r="AG75" s="77"/>
      <c r="AH75" s="77"/>
      <c r="AI75" s="77"/>
      <c r="AJ75" s="77"/>
      <c r="AK75" s="135">
        <v>182.99</v>
      </c>
      <c r="AL75" s="83">
        <v>210</v>
      </c>
      <c r="AM75" s="83">
        <f t="shared" ref="AM75:AM89" si="9">AK75-AL75</f>
        <v>-27.009999999999991</v>
      </c>
      <c r="AN75" s="84">
        <f t="shared" ref="AN75:AN89" si="10">IF(AM75&lt;0,0*AK75,0*AL75+0.5*AM75)</f>
        <v>0</v>
      </c>
      <c r="AO75" s="85">
        <v>0</v>
      </c>
      <c r="AP75" s="85"/>
      <c r="AQ75" s="110">
        <f t="shared" si="4"/>
        <v>77.407499999999999</v>
      </c>
    </row>
    <row r="76" spans="1:45" ht="15" hidden="1" x14ac:dyDescent="0.2">
      <c r="A76" s="3">
        <v>69</v>
      </c>
      <c r="C76" s="121" t="s">
        <v>180</v>
      </c>
      <c r="D76" s="121" t="s">
        <v>181</v>
      </c>
      <c r="E76" s="120">
        <v>4</v>
      </c>
      <c r="F76" s="121" t="s">
        <v>83</v>
      </c>
      <c r="G76" s="9"/>
      <c r="H76" s="66">
        <v>0.61458333333333204</v>
      </c>
      <c r="J76" s="81">
        <v>0.63834490740740735</v>
      </c>
      <c r="L76" s="79">
        <f t="shared" si="7"/>
        <v>2.3761574074075309E-2</v>
      </c>
      <c r="M76" s="81">
        <v>2.4305555555555556E-2</v>
      </c>
      <c r="N76" s="79">
        <f t="shared" si="6"/>
        <v>5.4398148148024697E-4</v>
      </c>
      <c r="P76" s="82">
        <f t="shared" ref="P76:P92" si="11">(N76*24*60*60-60)*0.25</f>
        <v>-3.2500000000266649</v>
      </c>
      <c r="Q76" s="82">
        <f t="shared" si="8"/>
        <v>0</v>
      </c>
      <c r="R76" s="77"/>
      <c r="S76" s="135">
        <v>99.6</v>
      </c>
      <c r="T76" s="77">
        <v>0</v>
      </c>
      <c r="U76" s="77"/>
      <c r="V76" s="135">
        <v>53.6</v>
      </c>
      <c r="W76" s="77">
        <v>0</v>
      </c>
      <c r="X76" s="77"/>
      <c r="Y76" s="135">
        <v>50.85</v>
      </c>
      <c r="Z76" s="77">
        <v>0</v>
      </c>
      <c r="AA76" s="77"/>
      <c r="AB76" s="135">
        <v>68.25</v>
      </c>
      <c r="AC76" s="77">
        <v>0</v>
      </c>
      <c r="AD76" s="77"/>
      <c r="AE76" s="135">
        <v>62.94</v>
      </c>
      <c r="AF76" s="77">
        <v>0</v>
      </c>
      <c r="AG76" s="77"/>
      <c r="AH76" s="77"/>
      <c r="AI76" s="77"/>
      <c r="AJ76" s="77"/>
      <c r="AK76" s="135">
        <v>201.2</v>
      </c>
      <c r="AL76" s="83">
        <v>210</v>
      </c>
      <c r="AM76" s="83">
        <f t="shared" si="9"/>
        <v>-8.8000000000000114</v>
      </c>
      <c r="AN76" s="84">
        <f t="shared" si="10"/>
        <v>0</v>
      </c>
      <c r="AO76" s="85">
        <v>12</v>
      </c>
      <c r="AP76" s="85"/>
      <c r="AQ76" s="110">
        <f t="shared" ref="AQ76:AQ89" si="12">Q76+(S76*0.25+T76)+(V76*0.25+W76)+(Y76*0.25+Z76)+(AB76*0.25+AC76)+(AE76*0.25+AF76)+(AH76*0.25+AI76)+AN76+AO76</f>
        <v>95.809999999999988</v>
      </c>
    </row>
    <row r="77" spans="1:45" ht="15" hidden="1" x14ac:dyDescent="0.2">
      <c r="A77" s="3">
        <v>70</v>
      </c>
      <c r="C77" s="121" t="s">
        <v>182</v>
      </c>
      <c r="D77" s="121" t="s">
        <v>44</v>
      </c>
      <c r="E77" s="120">
        <v>4</v>
      </c>
      <c r="F77" s="121" t="s">
        <v>83</v>
      </c>
      <c r="G77" s="9"/>
      <c r="H77" s="66">
        <v>0.61805555555555503</v>
      </c>
      <c r="J77" s="81">
        <v>0.64239583333333339</v>
      </c>
      <c r="L77" s="79">
        <f t="shared" si="7"/>
        <v>2.4340277777778363E-2</v>
      </c>
      <c r="M77" s="81">
        <v>2.4305555555555556E-2</v>
      </c>
      <c r="N77" s="79">
        <f t="shared" si="6"/>
        <v>3.4722222222807048E-5</v>
      </c>
      <c r="P77" s="82">
        <f t="shared" si="11"/>
        <v>-14.249999999987368</v>
      </c>
      <c r="Q77" s="82">
        <f t="shared" si="8"/>
        <v>0</v>
      </c>
      <c r="R77" s="77"/>
      <c r="S77" s="135">
        <v>85.88</v>
      </c>
      <c r="T77" s="77">
        <v>0</v>
      </c>
      <c r="U77" s="77"/>
      <c r="V77" s="135">
        <v>42.31</v>
      </c>
      <c r="W77" s="77">
        <v>0</v>
      </c>
      <c r="X77" s="77"/>
      <c r="Y77" s="135">
        <v>47.28</v>
      </c>
      <c r="Z77" s="77">
        <v>0</v>
      </c>
      <c r="AA77" s="77"/>
      <c r="AB77" s="135">
        <v>56.19</v>
      </c>
      <c r="AC77" s="77">
        <v>0</v>
      </c>
      <c r="AD77" s="77"/>
      <c r="AE77" s="135">
        <v>50.92</v>
      </c>
      <c r="AF77" s="77">
        <v>0</v>
      </c>
      <c r="AG77" s="77"/>
      <c r="AH77" s="77"/>
      <c r="AI77" s="77"/>
      <c r="AJ77" s="77"/>
      <c r="AK77" s="135">
        <v>163.25</v>
      </c>
      <c r="AL77" s="83">
        <v>210</v>
      </c>
      <c r="AM77" s="83">
        <f t="shared" si="9"/>
        <v>-46.75</v>
      </c>
      <c r="AN77" s="84">
        <f t="shared" si="10"/>
        <v>0</v>
      </c>
      <c r="AO77" s="85">
        <v>0</v>
      </c>
      <c r="AP77" s="85"/>
      <c r="AQ77" s="110">
        <f t="shared" si="12"/>
        <v>70.644999999999996</v>
      </c>
    </row>
    <row r="78" spans="1:45" ht="15" hidden="1" x14ac:dyDescent="0.2">
      <c r="A78" s="3">
        <v>71</v>
      </c>
      <c r="C78" s="121" t="s">
        <v>183</v>
      </c>
      <c r="D78" s="121" t="s">
        <v>59</v>
      </c>
      <c r="E78" s="120">
        <v>4</v>
      </c>
      <c r="F78" s="121" t="s">
        <v>83</v>
      </c>
      <c r="G78" s="9"/>
      <c r="H78" s="66">
        <v>0.62152777777777701</v>
      </c>
      <c r="J78" s="81">
        <v>0.645625</v>
      </c>
      <c r="L78" s="79">
        <f t="shared" si="7"/>
        <v>2.4097222222222991E-2</v>
      </c>
      <c r="M78" s="81">
        <v>2.4305555555555556E-2</v>
      </c>
      <c r="N78" s="79">
        <f t="shared" si="6"/>
        <v>2.0833333333256446E-4</v>
      </c>
      <c r="P78" s="82">
        <f t="shared" si="11"/>
        <v>-10.500000000016609</v>
      </c>
      <c r="Q78" s="82">
        <f t="shared" si="8"/>
        <v>0</v>
      </c>
      <c r="R78" s="77"/>
      <c r="S78" s="135">
        <v>72.56</v>
      </c>
      <c r="T78" s="77">
        <v>0</v>
      </c>
      <c r="U78" s="77"/>
      <c r="V78" s="135">
        <v>41.15</v>
      </c>
      <c r="W78" s="77">
        <v>0</v>
      </c>
      <c r="X78" s="77"/>
      <c r="Y78" s="135">
        <v>37.06</v>
      </c>
      <c r="Z78" s="77">
        <v>0</v>
      </c>
      <c r="AA78" s="77"/>
      <c r="AB78" s="135">
        <v>49.4</v>
      </c>
      <c r="AC78" s="77">
        <v>0</v>
      </c>
      <c r="AD78" s="77"/>
      <c r="AE78" s="135">
        <v>43.45</v>
      </c>
      <c r="AF78" s="77">
        <v>0</v>
      </c>
      <c r="AG78" s="77"/>
      <c r="AH78" s="77"/>
      <c r="AI78" s="77"/>
      <c r="AJ78" s="77"/>
      <c r="AK78" s="135">
        <v>160.58000000000001</v>
      </c>
      <c r="AL78" s="83">
        <v>210</v>
      </c>
      <c r="AM78" s="83">
        <f t="shared" si="9"/>
        <v>-49.419999999999987</v>
      </c>
      <c r="AN78" s="84">
        <f t="shared" si="10"/>
        <v>0</v>
      </c>
      <c r="AO78" s="85">
        <v>0</v>
      </c>
      <c r="AP78" s="85"/>
      <c r="AQ78" s="110">
        <f t="shared" si="12"/>
        <v>60.905000000000001</v>
      </c>
    </row>
    <row r="79" spans="1:45" ht="15" hidden="1" x14ac:dyDescent="0.2">
      <c r="A79" s="3">
        <v>72</v>
      </c>
      <c r="C79" s="121" t="s">
        <v>184</v>
      </c>
      <c r="D79" s="121" t="s">
        <v>90</v>
      </c>
      <c r="E79" s="125">
        <v>1</v>
      </c>
      <c r="F79" s="121" t="s">
        <v>82</v>
      </c>
      <c r="G79" s="9"/>
      <c r="H79" s="66">
        <v>0.624999999999997</v>
      </c>
      <c r="J79" s="81">
        <v>0.64884259259259258</v>
      </c>
      <c r="L79" s="79">
        <f t="shared" si="7"/>
        <v>2.384259259259558E-2</v>
      </c>
      <c r="M79" s="81">
        <v>2.4305555555555556E-2</v>
      </c>
      <c r="N79" s="79">
        <f t="shared" si="6"/>
        <v>4.6296296295997644E-4</v>
      </c>
      <c r="P79" s="82">
        <f t="shared" si="11"/>
        <v>-5.0000000000645084</v>
      </c>
      <c r="Q79" s="82">
        <f t="shared" si="8"/>
        <v>0</v>
      </c>
      <c r="R79" s="77"/>
      <c r="S79" s="135">
        <v>76.16</v>
      </c>
      <c r="T79" s="77">
        <v>0</v>
      </c>
      <c r="U79" s="77"/>
      <c r="V79" s="135">
        <v>37.69</v>
      </c>
      <c r="W79" s="77">
        <v>0</v>
      </c>
      <c r="X79" s="77"/>
      <c r="Y79" s="135">
        <v>35.590000000000003</v>
      </c>
      <c r="Z79" s="77">
        <v>0</v>
      </c>
      <c r="AA79" s="77"/>
      <c r="AB79" s="135">
        <v>49</v>
      </c>
      <c r="AC79" s="77">
        <v>0</v>
      </c>
      <c r="AD79" s="77"/>
      <c r="AE79" s="135">
        <v>41.46</v>
      </c>
      <c r="AF79" s="77">
        <v>0</v>
      </c>
      <c r="AG79" s="77"/>
      <c r="AH79" s="77"/>
      <c r="AI79" s="77"/>
      <c r="AJ79" s="77"/>
      <c r="AK79" s="135">
        <v>161.96</v>
      </c>
      <c r="AL79" s="83">
        <v>210</v>
      </c>
      <c r="AM79" s="83">
        <f t="shared" si="9"/>
        <v>-48.039999999999992</v>
      </c>
      <c r="AN79" s="84">
        <f t="shared" si="10"/>
        <v>0</v>
      </c>
      <c r="AO79" s="85">
        <v>0</v>
      </c>
      <c r="AP79" s="85"/>
      <c r="AQ79" s="110">
        <f t="shared" si="12"/>
        <v>59.975000000000001</v>
      </c>
    </row>
    <row r="80" spans="1:45" ht="15" hidden="1" x14ac:dyDescent="0.2">
      <c r="A80" s="3">
        <v>73</v>
      </c>
      <c r="C80" s="121" t="s">
        <v>185</v>
      </c>
      <c r="D80" s="121" t="s">
        <v>186</v>
      </c>
      <c r="E80" s="120">
        <v>2</v>
      </c>
      <c r="F80" s="121" t="s">
        <v>81</v>
      </c>
      <c r="G80" s="9"/>
      <c r="H80" s="66">
        <v>0.62847222222221899</v>
      </c>
      <c r="J80" s="81">
        <v>0.6522916666666666</v>
      </c>
      <c r="L80" s="79">
        <f t="shared" si="7"/>
        <v>2.3819444444447613E-2</v>
      </c>
      <c r="M80" s="81">
        <v>2.4305555555555556E-2</v>
      </c>
      <c r="N80" s="79">
        <f t="shared" ref="N80:N89" si="13">ABS(L80-M80)</f>
        <v>4.8611111110794317E-4</v>
      </c>
      <c r="P80" s="82">
        <f t="shared" si="11"/>
        <v>-4.500000000068427</v>
      </c>
      <c r="Q80" s="82">
        <f t="shared" si="8"/>
        <v>0</v>
      </c>
      <c r="R80" s="77"/>
      <c r="S80" s="135">
        <v>80.94</v>
      </c>
      <c r="T80" s="77">
        <v>0</v>
      </c>
      <c r="U80" s="77"/>
      <c r="V80" s="135">
        <v>43.16</v>
      </c>
      <c r="W80" s="77">
        <v>0</v>
      </c>
      <c r="X80" s="77"/>
      <c r="Y80" s="135">
        <v>46.19</v>
      </c>
      <c r="Z80" s="77">
        <v>0</v>
      </c>
      <c r="AA80" s="77"/>
      <c r="AB80" s="135">
        <v>53.31</v>
      </c>
      <c r="AC80" s="77">
        <v>0</v>
      </c>
      <c r="AD80" s="77"/>
      <c r="AE80" s="135">
        <v>50.86</v>
      </c>
      <c r="AF80" s="77">
        <v>0</v>
      </c>
      <c r="AG80" s="77"/>
      <c r="AH80" s="77"/>
      <c r="AI80" s="77"/>
      <c r="AJ80" s="77"/>
      <c r="AK80" s="135">
        <v>188.88</v>
      </c>
      <c r="AL80" s="83">
        <v>210</v>
      </c>
      <c r="AM80" s="83">
        <f t="shared" si="9"/>
        <v>-21.120000000000005</v>
      </c>
      <c r="AN80" s="84">
        <f t="shared" si="10"/>
        <v>0</v>
      </c>
      <c r="AO80" s="85">
        <v>0</v>
      </c>
      <c r="AP80" s="85"/>
      <c r="AQ80" s="110">
        <f t="shared" si="12"/>
        <v>68.614999999999995</v>
      </c>
    </row>
    <row r="81" spans="1:45" ht="15" hidden="1" x14ac:dyDescent="0.2">
      <c r="A81" s="3">
        <v>74</v>
      </c>
      <c r="C81" s="121" t="s">
        <v>187</v>
      </c>
      <c r="D81" s="121" t="s">
        <v>188</v>
      </c>
      <c r="E81" s="120">
        <v>3</v>
      </c>
      <c r="F81" s="121" t="s">
        <v>111</v>
      </c>
      <c r="G81" s="9"/>
      <c r="H81" s="66">
        <v>0.63194444444444098</v>
      </c>
      <c r="J81" s="81">
        <v>0.65798611111111105</v>
      </c>
      <c r="L81" s="79">
        <f t="shared" si="7"/>
        <v>2.6041666666670071E-2</v>
      </c>
      <c r="M81" s="81">
        <v>2.4305555555555556E-2</v>
      </c>
      <c r="N81" s="79">
        <f t="shared" si="13"/>
        <v>1.7361111111145154E-3</v>
      </c>
      <c r="P81" s="82">
        <f t="shared" si="11"/>
        <v>22.500000000073534</v>
      </c>
      <c r="Q81" s="82">
        <f t="shared" si="8"/>
        <v>22.500000000073534</v>
      </c>
      <c r="R81" s="77"/>
      <c r="S81" s="135">
        <v>102.5</v>
      </c>
      <c r="T81" s="77">
        <v>502</v>
      </c>
      <c r="U81" s="77"/>
      <c r="V81" s="135">
        <v>51.22</v>
      </c>
      <c r="W81" s="77">
        <v>0</v>
      </c>
      <c r="X81" s="77"/>
      <c r="Y81" s="135">
        <v>59.44</v>
      </c>
      <c r="Z81" s="77">
        <v>0</v>
      </c>
      <c r="AA81" s="77"/>
      <c r="AB81" s="135">
        <v>65.569999999999993</v>
      </c>
      <c r="AC81" s="77">
        <v>2</v>
      </c>
      <c r="AD81" s="77"/>
      <c r="AE81" s="135">
        <v>64.64</v>
      </c>
      <c r="AF81" s="77">
        <v>0</v>
      </c>
      <c r="AG81" s="77"/>
      <c r="AH81" s="77"/>
      <c r="AI81" s="77"/>
      <c r="AJ81" s="77"/>
      <c r="AK81" s="135">
        <v>163.1</v>
      </c>
      <c r="AL81" s="83">
        <v>210</v>
      </c>
      <c r="AM81" s="83">
        <f t="shared" si="9"/>
        <v>-46.900000000000006</v>
      </c>
      <c r="AN81" s="84">
        <f t="shared" si="10"/>
        <v>0</v>
      </c>
      <c r="AO81" s="85">
        <v>15</v>
      </c>
      <c r="AP81" s="85"/>
      <c r="AQ81" s="110">
        <f t="shared" si="12"/>
        <v>627.34250000007353</v>
      </c>
    </row>
    <row r="82" spans="1:45" ht="15" hidden="1" x14ac:dyDescent="0.2">
      <c r="A82" s="3">
        <v>75</v>
      </c>
      <c r="C82" s="121" t="s">
        <v>189</v>
      </c>
      <c r="D82" s="121" t="s">
        <v>136</v>
      </c>
      <c r="E82" s="125">
        <v>3</v>
      </c>
      <c r="F82" s="121" t="s">
        <v>111</v>
      </c>
      <c r="G82" s="9"/>
      <c r="H82" s="66">
        <v>0.63541666666666297</v>
      </c>
      <c r="J82" s="81">
        <v>0.65949074074074077</v>
      </c>
      <c r="L82" s="79">
        <f t="shared" si="7"/>
        <v>2.40740740740778E-2</v>
      </c>
      <c r="M82" s="81">
        <v>2.4305555555555556E-2</v>
      </c>
      <c r="N82" s="79">
        <f t="shared" si="13"/>
        <v>2.3148148147775563E-4</v>
      </c>
      <c r="P82" s="82">
        <f t="shared" si="11"/>
        <v>-10.00000000008048</v>
      </c>
      <c r="Q82" s="82">
        <f t="shared" si="8"/>
        <v>0</v>
      </c>
      <c r="R82" s="77"/>
      <c r="S82" s="135">
        <v>77.06</v>
      </c>
      <c r="T82" s="77">
        <v>0</v>
      </c>
      <c r="U82" s="77"/>
      <c r="V82" s="135">
        <v>41.71</v>
      </c>
      <c r="W82" s="77">
        <v>0</v>
      </c>
      <c r="X82" s="77"/>
      <c r="Y82" s="135">
        <v>37.97</v>
      </c>
      <c r="Z82" s="77">
        <v>0</v>
      </c>
      <c r="AA82" s="77"/>
      <c r="AB82" s="135">
        <v>50.94</v>
      </c>
      <c r="AC82" s="77">
        <v>0</v>
      </c>
      <c r="AD82" s="77"/>
      <c r="AE82" s="135">
        <v>46.26</v>
      </c>
      <c r="AF82" s="77">
        <v>0</v>
      </c>
      <c r="AG82" s="77"/>
      <c r="AH82" s="77"/>
      <c r="AI82" s="77"/>
      <c r="AJ82" s="77"/>
      <c r="AK82" s="135">
        <v>180.4</v>
      </c>
      <c r="AL82" s="83">
        <v>210</v>
      </c>
      <c r="AM82" s="83">
        <f t="shared" si="9"/>
        <v>-29.599999999999994</v>
      </c>
      <c r="AN82" s="84">
        <f t="shared" si="10"/>
        <v>0</v>
      </c>
      <c r="AO82" s="85">
        <v>0</v>
      </c>
      <c r="AP82" s="85"/>
      <c r="AQ82" s="110">
        <f t="shared" si="12"/>
        <v>63.484999999999999</v>
      </c>
    </row>
    <row r="83" spans="1:45" ht="15" hidden="1" x14ac:dyDescent="0.2">
      <c r="A83" s="3">
        <v>76</v>
      </c>
      <c r="C83" s="121" t="s">
        <v>190</v>
      </c>
      <c r="D83" s="121" t="s">
        <v>124</v>
      </c>
      <c r="E83" s="120">
        <v>3</v>
      </c>
      <c r="F83" s="121" t="s">
        <v>111</v>
      </c>
      <c r="G83" s="9"/>
      <c r="H83" s="66">
        <v>0.63888888888888495</v>
      </c>
      <c r="J83" s="81">
        <v>0.66288194444444437</v>
      </c>
      <c r="L83" s="79">
        <f t="shared" si="7"/>
        <v>2.3993055555559417E-2</v>
      </c>
      <c r="M83" s="81">
        <v>2.4305555555555556E-2</v>
      </c>
      <c r="N83" s="79">
        <f t="shared" si="13"/>
        <v>3.1249999999613878E-4</v>
      </c>
      <c r="P83" s="82">
        <f t="shared" si="11"/>
        <v>-8.2500000000834035</v>
      </c>
      <c r="Q83" s="82">
        <f t="shared" si="8"/>
        <v>0</v>
      </c>
      <c r="R83" s="77"/>
      <c r="S83" s="135">
        <v>85.16</v>
      </c>
      <c r="T83" s="77">
        <v>0</v>
      </c>
      <c r="U83" s="77"/>
      <c r="V83" s="135">
        <v>49.07</v>
      </c>
      <c r="W83" s="77">
        <v>0</v>
      </c>
      <c r="X83" s="77"/>
      <c r="Y83" s="135">
        <v>48.47</v>
      </c>
      <c r="Z83" s="77">
        <v>0</v>
      </c>
      <c r="AA83" s="77"/>
      <c r="AB83" s="135">
        <v>61</v>
      </c>
      <c r="AC83" s="77">
        <v>0</v>
      </c>
      <c r="AD83" s="77"/>
      <c r="AE83" s="135">
        <v>48.93</v>
      </c>
      <c r="AF83" s="77">
        <v>0</v>
      </c>
      <c r="AG83" s="77"/>
      <c r="AH83" s="77"/>
      <c r="AI83" s="77"/>
      <c r="AJ83" s="77"/>
      <c r="AK83" s="135">
        <v>189.4</v>
      </c>
      <c r="AL83" s="83">
        <v>210</v>
      </c>
      <c r="AM83" s="83">
        <f t="shared" si="9"/>
        <v>-20.599999999999994</v>
      </c>
      <c r="AN83" s="84">
        <f t="shared" si="10"/>
        <v>0</v>
      </c>
      <c r="AO83" s="85">
        <v>0</v>
      </c>
      <c r="AP83" s="85"/>
      <c r="AQ83" s="110">
        <f t="shared" si="12"/>
        <v>73.157499999999999</v>
      </c>
    </row>
    <row r="84" spans="1:45" ht="15" hidden="1" x14ac:dyDescent="0.2">
      <c r="A84" s="3">
        <v>77</v>
      </c>
      <c r="C84" s="121" t="s">
        <v>191</v>
      </c>
      <c r="D84" s="121" t="s">
        <v>146</v>
      </c>
      <c r="E84" s="120">
        <v>3</v>
      </c>
      <c r="F84" s="121" t="s">
        <v>111</v>
      </c>
      <c r="G84" s="9"/>
      <c r="H84" s="66">
        <v>0.64236111111110705</v>
      </c>
      <c r="J84" s="81">
        <v>0.66628472222222224</v>
      </c>
      <c r="L84" s="79">
        <f t="shared" si="7"/>
        <v>2.3923611111115184E-2</v>
      </c>
      <c r="M84" s="81">
        <v>2.4305555555555556E-2</v>
      </c>
      <c r="N84" s="79">
        <f t="shared" si="13"/>
        <v>3.8194444444037204E-4</v>
      </c>
      <c r="P84" s="82">
        <f t="shared" si="11"/>
        <v>-6.7500000000879634</v>
      </c>
      <c r="Q84" s="82">
        <f t="shared" si="8"/>
        <v>0</v>
      </c>
      <c r="R84" s="77"/>
      <c r="S84" s="135">
        <v>97.5</v>
      </c>
      <c r="T84" s="77">
        <v>0</v>
      </c>
      <c r="U84" s="77"/>
      <c r="V84" s="135">
        <v>94.69</v>
      </c>
      <c r="W84" s="77">
        <v>0</v>
      </c>
      <c r="X84" s="77"/>
      <c r="Y84" s="135">
        <v>51.69</v>
      </c>
      <c r="Z84" s="77">
        <v>0</v>
      </c>
      <c r="AA84" s="77"/>
      <c r="AB84" s="135">
        <v>62.87</v>
      </c>
      <c r="AC84" s="77">
        <v>0</v>
      </c>
      <c r="AD84" s="77"/>
      <c r="AE84" s="135">
        <v>63.21</v>
      </c>
      <c r="AF84" s="77">
        <v>0</v>
      </c>
      <c r="AG84" s="77"/>
      <c r="AH84" s="77"/>
      <c r="AI84" s="77"/>
      <c r="AJ84" s="77"/>
      <c r="AK84" s="135">
        <v>185.16</v>
      </c>
      <c r="AL84" s="83">
        <v>210</v>
      </c>
      <c r="AM84" s="83">
        <f t="shared" si="9"/>
        <v>-24.840000000000003</v>
      </c>
      <c r="AN84" s="84">
        <f t="shared" si="10"/>
        <v>0</v>
      </c>
      <c r="AO84" s="85">
        <v>3</v>
      </c>
      <c r="AP84" s="85"/>
      <c r="AQ84" s="110">
        <f t="shared" si="12"/>
        <v>95.49</v>
      </c>
    </row>
    <row r="85" spans="1:45" ht="15" hidden="1" x14ac:dyDescent="0.2">
      <c r="A85" s="3">
        <v>78</v>
      </c>
      <c r="C85" s="121" t="s">
        <v>192</v>
      </c>
      <c r="D85" s="121" t="s">
        <v>193</v>
      </c>
      <c r="E85" s="120">
        <v>5</v>
      </c>
      <c r="F85" s="121" t="s">
        <v>84</v>
      </c>
      <c r="G85" s="9"/>
      <c r="H85" s="66">
        <v>0.64583333333332904</v>
      </c>
      <c r="J85" s="81">
        <v>0.66956018518518512</v>
      </c>
      <c r="L85" s="79">
        <f t="shared" si="7"/>
        <v>2.3726851851856079E-2</v>
      </c>
      <c r="M85" s="81">
        <v>2.4305555555555556E-2</v>
      </c>
      <c r="N85" s="79">
        <f t="shared" si="13"/>
        <v>5.7870370369947702E-4</v>
      </c>
      <c r="P85" s="82">
        <f t="shared" si="11"/>
        <v>-2.5000000000912959</v>
      </c>
      <c r="Q85" s="82">
        <f t="shared" si="8"/>
        <v>0</v>
      </c>
      <c r="R85" s="77"/>
      <c r="S85" s="135">
        <v>72.22</v>
      </c>
      <c r="T85" s="77">
        <v>0</v>
      </c>
      <c r="U85" s="77"/>
      <c r="V85" s="135">
        <v>40.869999999999997</v>
      </c>
      <c r="W85" s="77">
        <v>0</v>
      </c>
      <c r="X85" s="77"/>
      <c r="Y85" s="135">
        <v>39.35</v>
      </c>
      <c r="Z85" s="77">
        <v>0</v>
      </c>
      <c r="AA85" s="77"/>
      <c r="AB85" s="135">
        <v>56.12</v>
      </c>
      <c r="AC85" s="77">
        <v>0</v>
      </c>
      <c r="AD85" s="77"/>
      <c r="AE85" s="135">
        <v>45.23</v>
      </c>
      <c r="AF85" s="77">
        <v>0</v>
      </c>
      <c r="AG85" s="77"/>
      <c r="AH85" s="77"/>
      <c r="AI85" s="77"/>
      <c r="AJ85" s="77"/>
      <c r="AK85" s="135">
        <v>202.37</v>
      </c>
      <c r="AL85" s="83">
        <v>210</v>
      </c>
      <c r="AM85" s="83">
        <f t="shared" si="9"/>
        <v>-7.6299999999999955</v>
      </c>
      <c r="AN85" s="84">
        <f t="shared" si="10"/>
        <v>0</v>
      </c>
      <c r="AO85" s="85">
        <v>6</v>
      </c>
      <c r="AP85" s="85"/>
      <c r="AQ85" s="110">
        <f t="shared" si="12"/>
        <v>69.447499999999991</v>
      </c>
    </row>
    <row r="86" spans="1:45" ht="15" hidden="1" x14ac:dyDescent="0.2">
      <c r="A86" s="3">
        <v>79</v>
      </c>
      <c r="C86" s="121" t="s">
        <v>194</v>
      </c>
      <c r="D86" s="121" t="s">
        <v>153</v>
      </c>
      <c r="E86" s="120">
        <v>5</v>
      </c>
      <c r="F86" s="121" t="s">
        <v>84</v>
      </c>
      <c r="G86" s="9"/>
      <c r="H86" s="66">
        <v>0.64930555555555103</v>
      </c>
      <c r="J86" s="81">
        <v>0.6734606481481481</v>
      </c>
      <c r="L86" s="79">
        <f t="shared" si="7"/>
        <v>2.4155092592597072E-2</v>
      </c>
      <c r="M86" s="81">
        <v>2.4305555555555556E-2</v>
      </c>
      <c r="N86" s="79">
        <f t="shared" si="13"/>
        <v>1.504629629584843E-4</v>
      </c>
      <c r="P86" s="82">
        <f t="shared" si="11"/>
        <v>-11.750000000096739</v>
      </c>
      <c r="Q86" s="82">
        <f t="shared" si="8"/>
        <v>0</v>
      </c>
      <c r="R86" s="77"/>
      <c r="S86" s="135">
        <v>97.47</v>
      </c>
      <c r="T86" s="77">
        <v>0</v>
      </c>
      <c r="U86" s="77"/>
      <c r="V86" s="135">
        <v>53.19</v>
      </c>
      <c r="W86" s="77">
        <v>0</v>
      </c>
      <c r="X86" s="77"/>
      <c r="Y86" s="135">
        <v>48.35</v>
      </c>
      <c r="Z86" s="77">
        <v>0</v>
      </c>
      <c r="AA86" s="77"/>
      <c r="AB86" s="135">
        <v>63.28</v>
      </c>
      <c r="AC86" s="77">
        <v>0</v>
      </c>
      <c r="AD86" s="77"/>
      <c r="AE86" s="135">
        <v>56.68</v>
      </c>
      <c r="AF86" s="77">
        <v>0</v>
      </c>
      <c r="AG86" s="77"/>
      <c r="AH86" s="77"/>
      <c r="AI86" s="77"/>
      <c r="AJ86" s="77"/>
      <c r="AK86" s="135">
        <v>206.9</v>
      </c>
      <c r="AL86" s="83">
        <v>210</v>
      </c>
      <c r="AM86" s="83">
        <f t="shared" si="9"/>
        <v>-3.0999999999999943</v>
      </c>
      <c r="AN86" s="84">
        <f t="shared" si="10"/>
        <v>0</v>
      </c>
      <c r="AO86" s="85">
        <v>0</v>
      </c>
      <c r="AP86" s="85"/>
      <c r="AQ86" s="110">
        <f t="shared" si="12"/>
        <v>79.742499999999993</v>
      </c>
    </row>
    <row r="87" spans="1:45" ht="15" hidden="1" x14ac:dyDescent="0.2">
      <c r="A87" s="3">
        <v>80</v>
      </c>
      <c r="C87" s="121" t="s">
        <v>195</v>
      </c>
      <c r="D87" s="121" t="s">
        <v>196</v>
      </c>
      <c r="E87" s="120">
        <v>3</v>
      </c>
      <c r="F87" s="121" t="s">
        <v>111</v>
      </c>
      <c r="G87" s="9"/>
      <c r="H87" s="66">
        <v>0.65277777777777302</v>
      </c>
      <c r="J87" s="81">
        <v>0.67681712962962959</v>
      </c>
      <c r="L87" s="79">
        <f t="shared" si="7"/>
        <v>2.4039351851856572E-2</v>
      </c>
      <c r="M87" s="81">
        <v>2.4305555555555556E-2</v>
      </c>
      <c r="N87" s="79">
        <f t="shared" si="13"/>
        <v>2.6620370369898408E-4</v>
      </c>
      <c r="P87" s="82">
        <f t="shared" si="11"/>
        <v>-9.2500000001019451</v>
      </c>
      <c r="Q87" s="82">
        <f t="shared" si="8"/>
        <v>0</v>
      </c>
      <c r="R87" s="77"/>
      <c r="S87" s="135">
        <v>81.16</v>
      </c>
      <c r="T87" s="77">
        <v>0</v>
      </c>
      <c r="U87" s="77"/>
      <c r="V87" s="135">
        <v>55.38</v>
      </c>
      <c r="W87" s="77">
        <v>0</v>
      </c>
      <c r="X87" s="77"/>
      <c r="Y87" s="135">
        <v>44.03</v>
      </c>
      <c r="Z87" s="77">
        <v>0</v>
      </c>
      <c r="AA87" s="77"/>
      <c r="AB87" s="135">
        <v>62.08</v>
      </c>
      <c r="AC87" s="77">
        <v>0</v>
      </c>
      <c r="AD87" s="77"/>
      <c r="AE87" s="135">
        <v>50.48</v>
      </c>
      <c r="AF87" s="77">
        <v>0</v>
      </c>
      <c r="AG87" s="77"/>
      <c r="AH87" s="77"/>
      <c r="AI87" s="77"/>
      <c r="AJ87" s="77"/>
      <c r="AK87" s="135">
        <v>201.96</v>
      </c>
      <c r="AL87" s="83">
        <v>210</v>
      </c>
      <c r="AM87" s="83">
        <f t="shared" si="9"/>
        <v>-8.039999999999992</v>
      </c>
      <c r="AN87" s="84">
        <f t="shared" si="10"/>
        <v>0</v>
      </c>
      <c r="AO87" s="85">
        <v>0</v>
      </c>
      <c r="AP87" s="85"/>
      <c r="AQ87" s="110">
        <f t="shared" si="12"/>
        <v>73.282499999999999</v>
      </c>
    </row>
    <row r="88" spans="1:45" ht="15" hidden="1" x14ac:dyDescent="0.2">
      <c r="A88" s="3">
        <v>81</v>
      </c>
      <c r="C88" s="121" t="s">
        <v>197</v>
      </c>
      <c r="D88" s="121" t="s">
        <v>198</v>
      </c>
      <c r="E88" s="120">
        <v>3</v>
      </c>
      <c r="F88" s="121" t="s">
        <v>111</v>
      </c>
      <c r="G88" s="9"/>
      <c r="H88" s="66">
        <v>0.656249999999995</v>
      </c>
      <c r="J88" s="81">
        <v>0.68043981481481486</v>
      </c>
      <c r="L88" s="79">
        <f t="shared" si="7"/>
        <v>2.4189814814819854E-2</v>
      </c>
      <c r="M88" s="81">
        <v>2.4305555555555556E-2</v>
      </c>
      <c r="N88" s="79">
        <f t="shared" si="13"/>
        <v>1.1574074073570154E-4</v>
      </c>
      <c r="P88" s="82">
        <f t="shared" si="11"/>
        <v>-12.500000000108846</v>
      </c>
      <c r="Q88" s="82">
        <f t="shared" si="8"/>
        <v>0</v>
      </c>
      <c r="R88" s="77"/>
      <c r="S88" s="135">
        <v>85.15</v>
      </c>
      <c r="T88" s="77">
        <v>0</v>
      </c>
      <c r="U88" s="77"/>
      <c r="V88" s="135">
        <v>47.31</v>
      </c>
      <c r="W88" s="77">
        <v>0</v>
      </c>
      <c r="X88" s="77"/>
      <c r="Y88" s="135">
        <v>47.09</v>
      </c>
      <c r="Z88" s="77">
        <v>0</v>
      </c>
      <c r="AA88" s="77"/>
      <c r="AB88" s="135">
        <v>58.78</v>
      </c>
      <c r="AC88" s="77">
        <v>0</v>
      </c>
      <c r="AD88" s="77"/>
      <c r="AE88" s="135">
        <v>49.55</v>
      </c>
      <c r="AF88" s="77">
        <v>0</v>
      </c>
      <c r="AG88" s="77"/>
      <c r="AH88" s="77"/>
      <c r="AI88" s="77"/>
      <c r="AJ88" s="77"/>
      <c r="AK88" s="135">
        <v>214.89</v>
      </c>
      <c r="AL88" s="83">
        <v>210</v>
      </c>
      <c r="AM88" s="83">
        <f t="shared" si="9"/>
        <v>4.8899999999999864</v>
      </c>
      <c r="AN88" s="84">
        <f t="shared" si="10"/>
        <v>2.4449999999999932</v>
      </c>
      <c r="AO88" s="85">
        <v>0</v>
      </c>
      <c r="AP88" s="85"/>
      <c r="AQ88" s="110">
        <f t="shared" si="12"/>
        <v>74.414999999999992</v>
      </c>
    </row>
    <row r="89" spans="1:45" ht="15" hidden="1" x14ac:dyDescent="0.2">
      <c r="A89" s="3">
        <v>82</v>
      </c>
      <c r="C89" s="121" t="s">
        <v>199</v>
      </c>
      <c r="D89" s="121" t="s">
        <v>160</v>
      </c>
      <c r="E89" s="120">
        <v>2</v>
      </c>
      <c r="F89" s="121" t="s">
        <v>81</v>
      </c>
      <c r="G89" s="9"/>
      <c r="H89" s="66">
        <v>0.65972222222221699</v>
      </c>
      <c r="J89" s="81">
        <v>0.68443287037037026</v>
      </c>
      <c r="L89" s="79">
        <f t="shared" si="7"/>
        <v>2.4710648148153269E-2</v>
      </c>
      <c r="M89" s="81">
        <v>2.4305555555555556E-2</v>
      </c>
      <c r="N89" s="79">
        <f t="shared" si="13"/>
        <v>4.0509259259771321E-4</v>
      </c>
      <c r="P89" s="82">
        <f t="shared" si="11"/>
        <v>-6.2499999998893951</v>
      </c>
      <c r="Q89" s="82">
        <f t="shared" si="8"/>
        <v>0</v>
      </c>
      <c r="R89" s="77"/>
      <c r="S89" s="135">
        <v>80.16</v>
      </c>
      <c r="T89" s="77">
        <v>0</v>
      </c>
      <c r="U89" s="77"/>
      <c r="V89" s="135">
        <v>39.409999999999997</v>
      </c>
      <c r="W89" s="77">
        <v>0</v>
      </c>
      <c r="X89" s="77"/>
      <c r="Y89" s="135">
        <v>38.4</v>
      </c>
      <c r="Z89" s="77">
        <v>0</v>
      </c>
      <c r="AA89" s="77"/>
      <c r="AB89" s="135">
        <v>52.75</v>
      </c>
      <c r="AC89" s="77">
        <v>0</v>
      </c>
      <c r="AD89" s="77"/>
      <c r="AE89" s="135">
        <v>45.84</v>
      </c>
      <c r="AF89" s="77">
        <v>0</v>
      </c>
      <c r="AG89" s="77"/>
      <c r="AH89" s="77"/>
      <c r="AI89" s="77"/>
      <c r="AJ89" s="77"/>
      <c r="AK89" s="135">
        <v>162.44999999999999</v>
      </c>
      <c r="AL89" s="83">
        <v>210</v>
      </c>
      <c r="AM89" s="83">
        <f t="shared" si="9"/>
        <v>-47.550000000000011</v>
      </c>
      <c r="AN89" s="84">
        <f t="shared" si="10"/>
        <v>0</v>
      </c>
      <c r="AO89" s="85">
        <v>0</v>
      </c>
      <c r="AP89" s="85"/>
      <c r="AQ89" s="110">
        <f t="shared" si="12"/>
        <v>64.14</v>
      </c>
    </row>
    <row r="90" spans="1:45" s="77" customFormat="1" ht="15" x14ac:dyDescent="0.2">
      <c r="C90" s="121"/>
      <c r="D90" s="121"/>
      <c r="E90" s="120"/>
      <c r="F90" s="121"/>
      <c r="G90" s="85"/>
      <c r="H90" s="81"/>
      <c r="I90" s="88"/>
      <c r="J90" s="81"/>
      <c r="K90" s="88"/>
      <c r="L90" s="79"/>
      <c r="M90" s="81"/>
      <c r="N90" s="79"/>
      <c r="O90" s="88"/>
      <c r="P90" s="82"/>
      <c r="Q90" s="82"/>
      <c r="S90" s="135"/>
      <c r="V90" s="135"/>
      <c r="Y90" s="135"/>
      <c r="AB90" s="135"/>
      <c r="AE90" s="135"/>
      <c r="AK90" s="135"/>
      <c r="AL90" s="83"/>
      <c r="AM90" s="83"/>
      <c r="AN90" s="84"/>
      <c r="AO90" s="85"/>
      <c r="AP90" s="85"/>
      <c r="AQ90" s="110"/>
      <c r="AR90" s="91"/>
      <c r="AS90" s="92"/>
    </row>
    <row r="91" spans="1:45" x14ac:dyDescent="0.2">
      <c r="C91" s="9"/>
      <c r="D91" s="9"/>
      <c r="E91" s="9"/>
      <c r="F91" s="73"/>
      <c r="G91" s="9"/>
      <c r="H91" s="66"/>
      <c r="L91" s="65"/>
      <c r="M91" s="66"/>
      <c r="N91" s="65"/>
      <c r="P91" s="68"/>
      <c r="Q91" s="82"/>
      <c r="AN91" s="71"/>
      <c r="AQ91" s="110"/>
    </row>
    <row r="92" spans="1:45" x14ac:dyDescent="0.2">
      <c r="C92" s="9"/>
      <c r="D92" s="9"/>
      <c r="E92" s="9"/>
      <c r="F92" s="73"/>
      <c r="G92" s="9"/>
      <c r="H92" s="66"/>
      <c r="L92" s="65"/>
      <c r="M92" s="66"/>
      <c r="N92" s="65"/>
      <c r="P92" s="68"/>
      <c r="Q92" s="68"/>
      <c r="AN92" s="71"/>
      <c r="AQ92" s="110"/>
    </row>
    <row r="93" spans="1:45" x14ac:dyDescent="0.2">
      <c r="C93" s="9"/>
      <c r="D93" s="9"/>
      <c r="E93" s="9"/>
      <c r="F93" s="73"/>
      <c r="G93" s="9"/>
      <c r="H93" s="66"/>
      <c r="L93" s="65"/>
      <c r="M93" s="66"/>
      <c r="N93" s="65"/>
      <c r="P93" s="68"/>
      <c r="Q93" s="68"/>
      <c r="AN93" s="71"/>
      <c r="AQ93" s="110"/>
    </row>
    <row r="94" spans="1:45" x14ac:dyDescent="0.2">
      <c r="C94" s="9"/>
      <c r="D94" s="9"/>
      <c r="E94" s="9"/>
      <c r="F94" s="73"/>
      <c r="G94" s="9"/>
      <c r="H94" s="66"/>
      <c r="L94" s="65"/>
      <c r="M94" s="66"/>
      <c r="N94" s="65"/>
      <c r="P94" s="68"/>
      <c r="Q94" s="68"/>
      <c r="AN94" s="71"/>
      <c r="AQ94" s="110"/>
    </row>
    <row r="95" spans="1:45" x14ac:dyDescent="0.2">
      <c r="C95" s="9"/>
      <c r="D95" s="9"/>
      <c r="E95" s="9"/>
      <c r="F95" s="73"/>
      <c r="G95" s="9"/>
      <c r="H95" s="66"/>
      <c r="L95" s="65"/>
      <c r="M95" s="66"/>
      <c r="N95" s="65"/>
      <c r="P95" s="68"/>
      <c r="Q95" s="68"/>
      <c r="AN95" s="71"/>
      <c r="AQ95" s="64"/>
    </row>
    <row r="96" spans="1:45" x14ac:dyDescent="0.2">
      <c r="C96" s="9"/>
      <c r="D96" s="9"/>
      <c r="E96" s="9"/>
      <c r="F96" s="73"/>
      <c r="G96" s="9"/>
      <c r="H96" s="66"/>
      <c r="L96" s="65"/>
      <c r="M96" s="66"/>
      <c r="N96" s="65"/>
      <c r="P96" s="68"/>
      <c r="Q96" s="68"/>
      <c r="AN96" s="71"/>
      <c r="AQ96" s="64"/>
    </row>
    <row r="97" spans="8:43" x14ac:dyDescent="0.2">
      <c r="H97" s="58"/>
      <c r="L97" s="65"/>
      <c r="M97" s="66"/>
      <c r="N97" s="65"/>
      <c r="P97" s="68"/>
      <c r="Q97" s="68"/>
      <c r="AN97" s="71"/>
      <c r="AQ97" s="64"/>
    </row>
    <row r="98" spans="8:43" x14ac:dyDescent="0.2">
      <c r="H98" s="58"/>
      <c r="L98" s="65"/>
      <c r="M98" s="66"/>
      <c r="N98" s="65"/>
      <c r="P98" s="68"/>
      <c r="Q98" s="68"/>
      <c r="AN98" s="71"/>
      <c r="AQ98" s="64"/>
    </row>
  </sheetData>
  <autoFilter ref="A11:AT89">
    <filterColumn colId="4">
      <filters>
        <filter val="6"/>
      </filters>
    </filterColumn>
  </autoFilter>
  <mergeCells count="1">
    <mergeCell ref="E4:F4"/>
  </mergeCells>
  <printOptions gridLines="1"/>
  <pageMargins left="0.15748031496062992" right="0.19685039370078741" top="0.98425196850393704" bottom="0.98425196850393704" header="0.51181102362204722" footer="0.51181102362204722"/>
  <pageSetup paperSize="9" scale="90" pageOrder="overThenDown" orientation="landscape" horizontalDpi="300" verticalDpi="300" r:id="rId1"/>
  <headerFooter alignWithMargins="0">
    <oddFooter>&amp;L&amp;"Arial,Standaard"&amp;9Datum: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10</vt:i4>
      </vt:variant>
    </vt:vector>
  </HeadingPairs>
  <TitlesOfParts>
    <vt:vector size="18" baseType="lpstr">
      <vt:lpstr>marathon</vt:lpstr>
      <vt:lpstr>marathon reserve</vt:lpstr>
      <vt:lpstr>uitslag EPO 1</vt:lpstr>
      <vt:lpstr>uitslag DPO 2</vt:lpstr>
      <vt:lpstr>uitslag MPO 3</vt:lpstr>
      <vt:lpstr>uitslag EPO 4</vt:lpstr>
      <vt:lpstr>uitslag DPA 5</vt:lpstr>
      <vt:lpstr>uitslag MPA 6</vt:lpstr>
      <vt:lpstr>'uitslag DPA 5'!Afdrukbereik</vt:lpstr>
      <vt:lpstr>'uitslag DPO 2'!Afdrukbereik</vt:lpstr>
      <vt:lpstr>'uitslag EPO 1'!Afdrukbereik</vt:lpstr>
      <vt:lpstr>'uitslag EPO 4'!Afdrukbereik</vt:lpstr>
      <vt:lpstr>'uitslag MPA 6'!Afdrukbereik</vt:lpstr>
      <vt:lpstr>'uitslag MPO 3'!Afdrukbereik</vt:lpstr>
      <vt:lpstr>marathon!Afdruktitels</vt:lpstr>
      <vt:lpstr>'uitslag DPA 5'!Afdruktitels</vt:lpstr>
      <vt:lpstr>'uitslag EPO 4'!Afdruktitels</vt:lpstr>
      <vt:lpstr>'uitslag MPA 6'!Afdruktitels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Ria</cp:lastModifiedBy>
  <cp:lastPrinted>2017-05-21T16:48:29Z</cp:lastPrinted>
  <dcterms:created xsi:type="dcterms:W3CDTF">1997-11-11T17:32:24Z</dcterms:created>
  <dcterms:modified xsi:type="dcterms:W3CDTF">2017-05-21T16:53:35Z</dcterms:modified>
</cp:coreProperties>
</file>