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4fb46ca6936f41e/Documenten/Paardendagen/2023/"/>
    </mc:Choice>
  </mc:AlternateContent>
  <xr:revisionPtr revIDLastSave="0" documentId="8_{3631C354-113C-46A2-A18F-34147135B785}" xr6:coauthVersionLast="47" xr6:coauthVersionMax="47" xr10:uidLastSave="{00000000-0000-0000-0000-000000000000}"/>
  <bookViews>
    <workbookView xWindow="-110" yWindow="-110" windowWidth="38620" windowHeight="21100" xr2:uid="{6DE8C548-90AD-4D33-B2AA-3684B9967AFA}"/>
  </bookViews>
  <sheets>
    <sheet name="Sorteren 2023" sheetId="1" r:id="rId1"/>
    <sheet name="Eindrang" sheetId="2" r:id="rId2"/>
  </sheets>
  <definedNames>
    <definedName name="_xlnm._FilterDatabase" localSheetId="0" hidden="1">'Sorteren 2023'!$A$1:$AY$132</definedName>
    <definedName name="_xlnm.Print_Area" localSheetId="0">'Sorteren 2023'!$A:$AG</definedName>
    <definedName name="_xlnm.Print_Titles" localSheetId="0">'Sorteren 2023'!$1:$1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32" i="1" l="1"/>
  <c r="AX132" i="1" s="1"/>
  <c r="AT131" i="1"/>
  <c r="AW131" i="1" s="1"/>
  <c r="AX131" i="1" s="1"/>
  <c r="AF131" i="1" s="1"/>
  <c r="AE131" i="1"/>
  <c r="AD131" i="1"/>
  <c r="AC131" i="1"/>
  <c r="AU130" i="1"/>
  <c r="AT130" i="1"/>
  <c r="AW130" i="1" s="1"/>
  <c r="AX130" i="1" s="1"/>
  <c r="AF130" i="1" s="1"/>
  <c r="AE130" i="1"/>
  <c r="AD130" i="1"/>
  <c r="AC130" i="1"/>
  <c r="AW129" i="1"/>
  <c r="AX129" i="1" s="1"/>
  <c r="AF129" i="1" s="1"/>
  <c r="AT129" i="1"/>
  <c r="AU129" i="1" s="1"/>
  <c r="AE129" i="1"/>
  <c r="AD129" i="1"/>
  <c r="AC129" i="1"/>
  <c r="AT128" i="1"/>
  <c r="AU128" i="1" s="1"/>
  <c r="AE128" i="1"/>
  <c r="AD128" i="1"/>
  <c r="AC128" i="1"/>
  <c r="AX127" i="1"/>
  <c r="AW127" i="1"/>
  <c r="AU127" i="1"/>
  <c r="AT127" i="1"/>
  <c r="AF127" i="1"/>
  <c r="AE127" i="1"/>
  <c r="AD127" i="1"/>
  <c r="AG127" i="1" s="1"/>
  <c r="AC127" i="1"/>
  <c r="AU126" i="1"/>
  <c r="AT126" i="1"/>
  <c r="AW126" i="1" s="1"/>
  <c r="AX126" i="1" s="1"/>
  <c r="AF126" i="1" s="1"/>
  <c r="AE126" i="1"/>
  <c r="AD126" i="1"/>
  <c r="AC126" i="1"/>
  <c r="AT125" i="1"/>
  <c r="AW125" i="1" s="1"/>
  <c r="AX125" i="1" s="1"/>
  <c r="AF125" i="1" s="1"/>
  <c r="AE125" i="1"/>
  <c r="AD125" i="1"/>
  <c r="AC125" i="1"/>
  <c r="AT124" i="1"/>
  <c r="AU124" i="1" s="1"/>
  <c r="AE124" i="1"/>
  <c r="AD124" i="1"/>
  <c r="AC124" i="1"/>
  <c r="AX123" i="1"/>
  <c r="AW123" i="1"/>
  <c r="AU123" i="1"/>
  <c r="AT123" i="1"/>
  <c r="AF123" i="1"/>
  <c r="AE123" i="1"/>
  <c r="AD123" i="1"/>
  <c r="AG123" i="1" s="1"/>
  <c r="AC123" i="1"/>
  <c r="AU122" i="1"/>
  <c r="AT122" i="1"/>
  <c r="AW122" i="1" s="1"/>
  <c r="AX122" i="1" s="1"/>
  <c r="AF122" i="1" s="1"/>
  <c r="AE122" i="1"/>
  <c r="AD122" i="1"/>
  <c r="AC122" i="1"/>
  <c r="AT121" i="1"/>
  <c r="AW121" i="1" s="1"/>
  <c r="AX121" i="1" s="1"/>
  <c r="AF121" i="1" s="1"/>
  <c r="AE121" i="1"/>
  <c r="AD121" i="1"/>
  <c r="AC121" i="1"/>
  <c r="AT120" i="1"/>
  <c r="AU120" i="1" s="1"/>
  <c r="AE120" i="1"/>
  <c r="AD120" i="1"/>
  <c r="AC120" i="1"/>
  <c r="AX119" i="1"/>
  <c r="AW119" i="1"/>
  <c r="AU119" i="1"/>
  <c r="AT119" i="1"/>
  <c r="AF119" i="1"/>
  <c r="AE119" i="1"/>
  <c r="AD119" i="1"/>
  <c r="AG119" i="1" s="1"/>
  <c r="AC119" i="1"/>
  <c r="AU118" i="1"/>
  <c r="AT118" i="1"/>
  <c r="AW118" i="1" s="1"/>
  <c r="AX118" i="1" s="1"/>
  <c r="AF118" i="1" s="1"/>
  <c r="AE118" i="1"/>
  <c r="AD118" i="1"/>
  <c r="AC118" i="1"/>
  <c r="AT117" i="1"/>
  <c r="AW117" i="1" s="1"/>
  <c r="AX117" i="1" s="1"/>
  <c r="AF117" i="1" s="1"/>
  <c r="AE117" i="1"/>
  <c r="AD117" i="1"/>
  <c r="AC117" i="1"/>
  <c r="AT116" i="1"/>
  <c r="AW116" i="1" s="1"/>
  <c r="AX116" i="1" s="1"/>
  <c r="AF116" i="1"/>
  <c r="AE116" i="1"/>
  <c r="AD116" i="1"/>
  <c r="AC116" i="1"/>
  <c r="AX115" i="1"/>
  <c r="AW115" i="1"/>
  <c r="AU115" i="1"/>
  <c r="AT115" i="1"/>
  <c r="AF115" i="1"/>
  <c r="AE115" i="1"/>
  <c r="AD115" i="1"/>
  <c r="AG115" i="1" s="1"/>
  <c r="AC115" i="1"/>
  <c r="AU114" i="1"/>
  <c r="AT114" i="1"/>
  <c r="AW114" i="1" s="1"/>
  <c r="AX114" i="1" s="1"/>
  <c r="AF114" i="1" s="1"/>
  <c r="AE114" i="1"/>
  <c r="AD114" i="1"/>
  <c r="AC114" i="1"/>
  <c r="AT113" i="1"/>
  <c r="AW113" i="1" s="1"/>
  <c r="AX113" i="1" s="1"/>
  <c r="AF113" i="1" s="1"/>
  <c r="AE113" i="1"/>
  <c r="AD113" i="1"/>
  <c r="AC113" i="1"/>
  <c r="AT112" i="1"/>
  <c r="AU112" i="1" s="1"/>
  <c r="AE112" i="1"/>
  <c r="AD112" i="1"/>
  <c r="AC112" i="1"/>
  <c r="AX111" i="1"/>
  <c r="AW111" i="1"/>
  <c r="AU111" i="1"/>
  <c r="AT111" i="1"/>
  <c r="AF111" i="1"/>
  <c r="AE111" i="1"/>
  <c r="AD111" i="1"/>
  <c r="AG111" i="1" s="1"/>
  <c r="AC111" i="1"/>
  <c r="AU110" i="1"/>
  <c r="AT110" i="1"/>
  <c r="AW110" i="1" s="1"/>
  <c r="AX110" i="1" s="1"/>
  <c r="AF110" i="1" s="1"/>
  <c r="AE110" i="1"/>
  <c r="AD110" i="1"/>
  <c r="AC110" i="1"/>
  <c r="AT109" i="1"/>
  <c r="AW109" i="1" s="1"/>
  <c r="AX109" i="1" s="1"/>
  <c r="AF109" i="1" s="1"/>
  <c r="AE109" i="1"/>
  <c r="AD109" i="1"/>
  <c r="AC109" i="1"/>
  <c r="AT108" i="1"/>
  <c r="AU108" i="1" s="1"/>
  <c r="AE108" i="1"/>
  <c r="AD108" i="1"/>
  <c r="AC108" i="1"/>
  <c r="AX107" i="1"/>
  <c r="AW107" i="1"/>
  <c r="AU107" i="1"/>
  <c r="AT107" i="1"/>
  <c r="AF107" i="1"/>
  <c r="AE107" i="1"/>
  <c r="AD107" i="1"/>
  <c r="AG107" i="1" s="1"/>
  <c r="AC107" i="1"/>
  <c r="AU106" i="1"/>
  <c r="AT106" i="1"/>
  <c r="AW106" i="1" s="1"/>
  <c r="AX106" i="1" s="1"/>
  <c r="AF106" i="1" s="1"/>
  <c r="AE106" i="1"/>
  <c r="AD106" i="1"/>
  <c r="AC106" i="1"/>
  <c r="AT105" i="1"/>
  <c r="AW105" i="1" s="1"/>
  <c r="AX105" i="1" s="1"/>
  <c r="AF105" i="1" s="1"/>
  <c r="AE105" i="1"/>
  <c r="AD105" i="1"/>
  <c r="AC105" i="1"/>
  <c r="AT104" i="1"/>
  <c r="AW104" i="1" s="1"/>
  <c r="AX104" i="1" s="1"/>
  <c r="AF104" i="1"/>
  <c r="AE104" i="1"/>
  <c r="AD104" i="1"/>
  <c r="AC104" i="1"/>
  <c r="AX103" i="1"/>
  <c r="AW103" i="1"/>
  <c r="AU103" i="1"/>
  <c r="AT103" i="1"/>
  <c r="AF103" i="1"/>
  <c r="AE103" i="1"/>
  <c r="AD103" i="1"/>
  <c r="AG103" i="1" s="1"/>
  <c r="AC103" i="1"/>
  <c r="AU102" i="1"/>
  <c r="AT102" i="1"/>
  <c r="AW102" i="1" s="1"/>
  <c r="AX102" i="1" s="1"/>
  <c r="AF102" i="1" s="1"/>
  <c r="AE102" i="1"/>
  <c r="AD102" i="1"/>
  <c r="AC102" i="1"/>
  <c r="AT101" i="1"/>
  <c r="AW101" i="1" s="1"/>
  <c r="AX101" i="1" s="1"/>
  <c r="AF101" i="1" s="1"/>
  <c r="AE101" i="1"/>
  <c r="AD101" i="1"/>
  <c r="AC101" i="1"/>
  <c r="AT100" i="1"/>
  <c r="AW100" i="1" s="1"/>
  <c r="AX100" i="1" s="1"/>
  <c r="AF100" i="1"/>
  <c r="AE100" i="1"/>
  <c r="AD100" i="1"/>
  <c r="AC100" i="1"/>
  <c r="AX99" i="1"/>
  <c r="AW99" i="1"/>
  <c r="AU99" i="1"/>
  <c r="AT99" i="1"/>
  <c r="AF99" i="1"/>
  <c r="AE99" i="1"/>
  <c r="AD99" i="1"/>
  <c r="AG99" i="1" s="1"/>
  <c r="AC99" i="1"/>
  <c r="AU98" i="1"/>
  <c r="AT98" i="1"/>
  <c r="AW98" i="1" s="1"/>
  <c r="AX98" i="1" s="1"/>
  <c r="AF98" i="1" s="1"/>
  <c r="AE98" i="1"/>
  <c r="AD98" i="1"/>
  <c r="AC98" i="1"/>
  <c r="AT97" i="1"/>
  <c r="AW97" i="1" s="1"/>
  <c r="AX97" i="1" s="1"/>
  <c r="AF97" i="1" s="1"/>
  <c r="AE97" i="1"/>
  <c r="AD97" i="1"/>
  <c r="AC97" i="1"/>
  <c r="AT96" i="1"/>
  <c r="AW96" i="1" s="1"/>
  <c r="AX96" i="1" s="1"/>
  <c r="AF96" i="1"/>
  <c r="AE96" i="1"/>
  <c r="AD96" i="1"/>
  <c r="AC96" i="1"/>
  <c r="AX95" i="1"/>
  <c r="AW95" i="1"/>
  <c r="AU95" i="1"/>
  <c r="AT95" i="1"/>
  <c r="AF95" i="1"/>
  <c r="AE95" i="1"/>
  <c r="AD95" i="1"/>
  <c r="AG95" i="1" s="1"/>
  <c r="AC95" i="1"/>
  <c r="AU94" i="1"/>
  <c r="AT94" i="1"/>
  <c r="AW94" i="1" s="1"/>
  <c r="AX94" i="1" s="1"/>
  <c r="AF94" i="1" s="1"/>
  <c r="AE94" i="1"/>
  <c r="AD94" i="1"/>
  <c r="AC94" i="1"/>
  <c r="AT93" i="1"/>
  <c r="AW93" i="1" s="1"/>
  <c r="AX93" i="1" s="1"/>
  <c r="AF93" i="1" s="1"/>
  <c r="AE93" i="1"/>
  <c r="AD93" i="1"/>
  <c r="AC93" i="1"/>
  <c r="AT92" i="1"/>
  <c r="AU92" i="1" s="1"/>
  <c r="AE92" i="1"/>
  <c r="AD92" i="1"/>
  <c r="AC92" i="1"/>
  <c r="AX91" i="1"/>
  <c r="AW91" i="1"/>
  <c r="AU91" i="1"/>
  <c r="AT91" i="1"/>
  <c r="AF91" i="1"/>
  <c r="AE91" i="1"/>
  <c r="AD91" i="1"/>
  <c r="AG91" i="1" s="1"/>
  <c r="AC91" i="1"/>
  <c r="AX90" i="1"/>
  <c r="AF90" i="1" s="1"/>
  <c r="AT90" i="1"/>
  <c r="AW90" i="1" s="1"/>
  <c r="AE90" i="1"/>
  <c r="AD90" i="1"/>
  <c r="AG90" i="1" s="1"/>
  <c r="AC90" i="1"/>
  <c r="AU89" i="1"/>
  <c r="AT89" i="1"/>
  <c r="AW89" i="1" s="1"/>
  <c r="AX89" i="1" s="1"/>
  <c r="AF89" i="1" s="1"/>
  <c r="AE89" i="1"/>
  <c r="AG89" i="1" s="1"/>
  <c r="AD89" i="1"/>
  <c r="AC89" i="1"/>
  <c r="AT88" i="1"/>
  <c r="AU88" i="1" s="1"/>
  <c r="AE88" i="1"/>
  <c r="AD88" i="1"/>
  <c r="AC88" i="1"/>
  <c r="AX87" i="1"/>
  <c r="AW87" i="1"/>
  <c r="AU87" i="1"/>
  <c r="AT87" i="1"/>
  <c r="AF87" i="1"/>
  <c r="AE87" i="1"/>
  <c r="AD87" i="1"/>
  <c r="AG87" i="1" s="1"/>
  <c r="AC87" i="1"/>
  <c r="AT86" i="1"/>
  <c r="AW86" i="1" s="1"/>
  <c r="AX86" i="1" s="1"/>
  <c r="AF86" i="1" s="1"/>
  <c r="AE86" i="1"/>
  <c r="AD86" i="1"/>
  <c r="AC86" i="1"/>
  <c r="AT85" i="1"/>
  <c r="AW85" i="1" s="1"/>
  <c r="AX85" i="1" s="1"/>
  <c r="AF85" i="1" s="1"/>
  <c r="AE85" i="1"/>
  <c r="AD85" i="1"/>
  <c r="AC85" i="1"/>
  <c r="AT84" i="1"/>
  <c r="AW84" i="1" s="1"/>
  <c r="AX84" i="1" s="1"/>
  <c r="AF84" i="1"/>
  <c r="AE84" i="1"/>
  <c r="AG84" i="1" s="1"/>
  <c r="AD84" i="1"/>
  <c r="AC84" i="1"/>
  <c r="AX83" i="1"/>
  <c r="AW83" i="1"/>
  <c r="AU83" i="1"/>
  <c r="AT83" i="1"/>
  <c r="AF83" i="1"/>
  <c r="AE83" i="1"/>
  <c r="AD83" i="1"/>
  <c r="AG83" i="1" s="1"/>
  <c r="AC83" i="1"/>
  <c r="AT82" i="1"/>
  <c r="AW82" i="1" s="1"/>
  <c r="AX82" i="1" s="1"/>
  <c r="AF82" i="1" s="1"/>
  <c r="AE82" i="1"/>
  <c r="AD82" i="1"/>
  <c r="AC82" i="1"/>
  <c r="AT81" i="1"/>
  <c r="AW81" i="1" s="1"/>
  <c r="AX81" i="1" s="1"/>
  <c r="AF81" i="1" s="1"/>
  <c r="AE81" i="1"/>
  <c r="AG81" i="1" s="1"/>
  <c r="AD81" i="1"/>
  <c r="AC81" i="1"/>
  <c r="AT80" i="1"/>
  <c r="AW80" i="1" s="1"/>
  <c r="AX80" i="1" s="1"/>
  <c r="AF80" i="1"/>
  <c r="AE80" i="1"/>
  <c r="AG80" i="1" s="1"/>
  <c r="AD80" i="1"/>
  <c r="AC80" i="1"/>
  <c r="AX79" i="1"/>
  <c r="AW79" i="1"/>
  <c r="AU79" i="1"/>
  <c r="AT79" i="1"/>
  <c r="AF79" i="1"/>
  <c r="AE79" i="1"/>
  <c r="AD79" i="1"/>
  <c r="AG79" i="1" s="1"/>
  <c r="AC79" i="1"/>
  <c r="AT78" i="1"/>
  <c r="AW78" i="1" s="1"/>
  <c r="AX78" i="1" s="1"/>
  <c r="AF78" i="1" s="1"/>
  <c r="AE78" i="1"/>
  <c r="AD78" i="1"/>
  <c r="AC78" i="1"/>
  <c r="AT77" i="1"/>
  <c r="AW77" i="1" s="1"/>
  <c r="AX77" i="1" s="1"/>
  <c r="AF77" i="1" s="1"/>
  <c r="AE77" i="1"/>
  <c r="AD77" i="1"/>
  <c r="AC77" i="1"/>
  <c r="AT76" i="1"/>
  <c r="AW76" i="1" s="1"/>
  <c r="AX76" i="1" s="1"/>
  <c r="AF76" i="1"/>
  <c r="AE76" i="1"/>
  <c r="AG76" i="1" s="1"/>
  <c r="AD76" i="1"/>
  <c r="AC76" i="1"/>
  <c r="AX75" i="1"/>
  <c r="AW75" i="1"/>
  <c r="AU75" i="1"/>
  <c r="AT75" i="1"/>
  <c r="AF75" i="1"/>
  <c r="AE75" i="1"/>
  <c r="AD75" i="1"/>
  <c r="AG75" i="1" s="1"/>
  <c r="AC75" i="1"/>
  <c r="AX74" i="1"/>
  <c r="AF74" i="1" s="1"/>
  <c r="AT74" i="1"/>
  <c r="AW74" i="1" s="1"/>
  <c r="AE74" i="1"/>
  <c r="AD74" i="1"/>
  <c r="AG74" i="1" s="1"/>
  <c r="AC74" i="1"/>
  <c r="AT73" i="1"/>
  <c r="AU73" i="1" s="1"/>
  <c r="AE73" i="1"/>
  <c r="AD73" i="1"/>
  <c r="AC73" i="1"/>
  <c r="AT72" i="1"/>
  <c r="AW72" i="1" s="1"/>
  <c r="AX72" i="1" s="1"/>
  <c r="AF72" i="1"/>
  <c r="AE72" i="1"/>
  <c r="AG72" i="1" s="1"/>
  <c r="AD72" i="1"/>
  <c r="AC72" i="1"/>
  <c r="AX71" i="1"/>
  <c r="AW71" i="1"/>
  <c r="AU71" i="1"/>
  <c r="AT71" i="1"/>
  <c r="AF71" i="1"/>
  <c r="AE71" i="1"/>
  <c r="AD71" i="1"/>
  <c r="AG71" i="1" s="1"/>
  <c r="AC71" i="1"/>
  <c r="AT70" i="1"/>
  <c r="AW70" i="1" s="1"/>
  <c r="AX70" i="1" s="1"/>
  <c r="AF70" i="1" s="1"/>
  <c r="AE70" i="1"/>
  <c r="AD70" i="1"/>
  <c r="AC70" i="1"/>
  <c r="AW69" i="1"/>
  <c r="AX69" i="1" s="1"/>
  <c r="AF69" i="1" s="1"/>
  <c r="AU69" i="1"/>
  <c r="AT69" i="1"/>
  <c r="AE69" i="1"/>
  <c r="AD69" i="1"/>
  <c r="AC69" i="1"/>
  <c r="AT68" i="1"/>
  <c r="AW68" i="1" s="1"/>
  <c r="AX68" i="1" s="1"/>
  <c r="AF68" i="1"/>
  <c r="AE68" i="1"/>
  <c r="AG68" i="1" s="1"/>
  <c r="AD68" i="1"/>
  <c r="AC68" i="1"/>
  <c r="AX67" i="1"/>
  <c r="AW67" i="1"/>
  <c r="AU67" i="1"/>
  <c r="AT67" i="1"/>
  <c r="AF67" i="1"/>
  <c r="AE67" i="1"/>
  <c r="AD67" i="1"/>
  <c r="AG67" i="1" s="1"/>
  <c r="AC67" i="1"/>
  <c r="AX66" i="1"/>
  <c r="AF66" i="1" s="1"/>
  <c r="AT66" i="1"/>
  <c r="AW66" i="1" s="1"/>
  <c r="AE66" i="1"/>
  <c r="AD66" i="1"/>
  <c r="AG66" i="1" s="1"/>
  <c r="AC66" i="1"/>
  <c r="AW65" i="1"/>
  <c r="AX65" i="1" s="1"/>
  <c r="AF65" i="1" s="1"/>
  <c r="AT65" i="1"/>
  <c r="AU65" i="1" s="1"/>
  <c r="AE65" i="1"/>
  <c r="AD65" i="1"/>
  <c r="AC65" i="1"/>
  <c r="AT64" i="1"/>
  <c r="AW64" i="1" s="1"/>
  <c r="AX64" i="1" s="1"/>
  <c r="AF64" i="1"/>
  <c r="AE64" i="1"/>
  <c r="AG64" i="1" s="1"/>
  <c r="AD64" i="1"/>
  <c r="AC64" i="1"/>
  <c r="AX63" i="1"/>
  <c r="AW63" i="1"/>
  <c r="AU63" i="1"/>
  <c r="AT63" i="1"/>
  <c r="AF63" i="1"/>
  <c r="AE63" i="1"/>
  <c r="AD63" i="1"/>
  <c r="AG63" i="1" s="1"/>
  <c r="AC63" i="1"/>
  <c r="AT62" i="1"/>
  <c r="AW62" i="1" s="1"/>
  <c r="AX62" i="1" s="1"/>
  <c r="AF62" i="1" s="1"/>
  <c r="AE62" i="1"/>
  <c r="AD62" i="1"/>
  <c r="AC62" i="1"/>
  <c r="AW61" i="1"/>
  <c r="AX61" i="1" s="1"/>
  <c r="AF61" i="1" s="1"/>
  <c r="AU61" i="1"/>
  <c r="AT61" i="1"/>
  <c r="AE61" i="1"/>
  <c r="AD61" i="1"/>
  <c r="AC61" i="1"/>
  <c r="AT60" i="1"/>
  <c r="AW60" i="1" s="1"/>
  <c r="AX60" i="1" s="1"/>
  <c r="AF60" i="1"/>
  <c r="AE60" i="1"/>
  <c r="AG60" i="1" s="1"/>
  <c r="AD60" i="1"/>
  <c r="AC60" i="1"/>
  <c r="AX59" i="1"/>
  <c r="AW59" i="1"/>
  <c r="AU59" i="1"/>
  <c r="AT59" i="1"/>
  <c r="AF59" i="1"/>
  <c r="AE59" i="1"/>
  <c r="AD59" i="1"/>
  <c r="AG59" i="1" s="1"/>
  <c r="AC59" i="1"/>
  <c r="AT58" i="1"/>
  <c r="AW58" i="1" s="1"/>
  <c r="AX58" i="1" s="1"/>
  <c r="AF58" i="1" s="1"/>
  <c r="AE58" i="1"/>
  <c r="AD58" i="1"/>
  <c r="AC58" i="1"/>
  <c r="AW57" i="1"/>
  <c r="AX57" i="1" s="1"/>
  <c r="AF57" i="1" s="1"/>
  <c r="AT57" i="1"/>
  <c r="AU57" i="1" s="1"/>
  <c r="AE57" i="1"/>
  <c r="AD57" i="1"/>
  <c r="AC57" i="1"/>
  <c r="AT56" i="1"/>
  <c r="AW56" i="1" s="1"/>
  <c r="AX56" i="1" s="1"/>
  <c r="AF56" i="1"/>
  <c r="AE56" i="1"/>
  <c r="AG56" i="1" s="1"/>
  <c r="AD56" i="1"/>
  <c r="AC56" i="1"/>
  <c r="AX55" i="1"/>
  <c r="AW55" i="1"/>
  <c r="AU55" i="1"/>
  <c r="AT55" i="1"/>
  <c r="AF55" i="1"/>
  <c r="AE55" i="1"/>
  <c r="AD55" i="1"/>
  <c r="AG55" i="1" s="1"/>
  <c r="AC55" i="1"/>
  <c r="AT54" i="1"/>
  <c r="AW54" i="1" s="1"/>
  <c r="AX54" i="1" s="1"/>
  <c r="AF54" i="1" s="1"/>
  <c r="AE54" i="1"/>
  <c r="AD54" i="1"/>
  <c r="AC54" i="1"/>
  <c r="AT53" i="1"/>
  <c r="AW53" i="1" s="1"/>
  <c r="AX53" i="1" s="1"/>
  <c r="AF53" i="1" s="1"/>
  <c r="AE53" i="1"/>
  <c r="AD53" i="1"/>
  <c r="AC53" i="1"/>
  <c r="AT52" i="1"/>
  <c r="AW52" i="1" s="1"/>
  <c r="AX52" i="1" s="1"/>
  <c r="AF52" i="1"/>
  <c r="AE52" i="1"/>
  <c r="AG52" i="1" s="1"/>
  <c r="AD52" i="1"/>
  <c r="AC52" i="1"/>
  <c r="AX51" i="1"/>
  <c r="AW51" i="1"/>
  <c r="AU51" i="1"/>
  <c r="AT51" i="1"/>
  <c r="AF51" i="1"/>
  <c r="AE51" i="1"/>
  <c r="AD51" i="1"/>
  <c r="AG51" i="1" s="1"/>
  <c r="AC51" i="1"/>
  <c r="AT50" i="1"/>
  <c r="AW50" i="1" s="1"/>
  <c r="AX50" i="1" s="1"/>
  <c r="AF50" i="1" s="1"/>
  <c r="AE50" i="1"/>
  <c r="AD50" i="1"/>
  <c r="AC50" i="1"/>
  <c r="AU49" i="1"/>
  <c r="AT49" i="1"/>
  <c r="AW49" i="1" s="1"/>
  <c r="AX49" i="1" s="1"/>
  <c r="AF49" i="1" s="1"/>
  <c r="AE49" i="1"/>
  <c r="AD49" i="1"/>
  <c r="AC49" i="1"/>
  <c r="AT48" i="1"/>
  <c r="AU48" i="1" s="1"/>
  <c r="AE48" i="1"/>
  <c r="AD48" i="1"/>
  <c r="AC48" i="1"/>
  <c r="AX47" i="1"/>
  <c r="AW47" i="1"/>
  <c r="AU47" i="1"/>
  <c r="AT47" i="1"/>
  <c r="AF47" i="1"/>
  <c r="AE47" i="1"/>
  <c r="AD47" i="1"/>
  <c r="AG47" i="1" s="1"/>
  <c r="AC47" i="1"/>
  <c r="AX46" i="1"/>
  <c r="AF46" i="1" s="1"/>
  <c r="AT46" i="1"/>
  <c r="AW46" i="1" s="1"/>
  <c r="AE46" i="1"/>
  <c r="AD46" i="1"/>
  <c r="AC46" i="1"/>
  <c r="AT45" i="1"/>
  <c r="AW45" i="1" s="1"/>
  <c r="AX45" i="1" s="1"/>
  <c r="AF45" i="1" s="1"/>
  <c r="AE45" i="1"/>
  <c r="AD45" i="1"/>
  <c r="AC45" i="1"/>
  <c r="AT44" i="1"/>
  <c r="AW44" i="1" s="1"/>
  <c r="AX44" i="1" s="1"/>
  <c r="AF44" i="1" s="1"/>
  <c r="AG44" i="1" s="1"/>
  <c r="AE44" i="1"/>
  <c r="AD44" i="1"/>
  <c r="AC44" i="1"/>
  <c r="AX43" i="1"/>
  <c r="AW43" i="1"/>
  <c r="AU43" i="1"/>
  <c r="AT43" i="1"/>
  <c r="AF43" i="1"/>
  <c r="AE43" i="1"/>
  <c r="AD43" i="1"/>
  <c r="AG43" i="1" s="1"/>
  <c r="AC43" i="1"/>
  <c r="AT42" i="1"/>
  <c r="AW42" i="1" s="1"/>
  <c r="AX42" i="1" s="1"/>
  <c r="AF42" i="1" s="1"/>
  <c r="AE42" i="1"/>
  <c r="AD42" i="1"/>
  <c r="AC42" i="1"/>
  <c r="AT41" i="1"/>
  <c r="AW41" i="1" s="1"/>
  <c r="AX41" i="1" s="1"/>
  <c r="AF41" i="1" s="1"/>
  <c r="AE41" i="1"/>
  <c r="AD41" i="1"/>
  <c r="AC41" i="1"/>
  <c r="AT40" i="1"/>
  <c r="AW40" i="1" s="1"/>
  <c r="AX40" i="1" s="1"/>
  <c r="AF40" i="1" s="1"/>
  <c r="AG40" i="1" s="1"/>
  <c r="AE40" i="1"/>
  <c r="AD40" i="1"/>
  <c r="AC40" i="1"/>
  <c r="AX39" i="1"/>
  <c r="AW39" i="1"/>
  <c r="AU39" i="1"/>
  <c r="AT39" i="1"/>
  <c r="AF39" i="1"/>
  <c r="AE39" i="1"/>
  <c r="AD39" i="1"/>
  <c r="AG39" i="1" s="1"/>
  <c r="AC39" i="1"/>
  <c r="AX38" i="1"/>
  <c r="AF38" i="1" s="1"/>
  <c r="AT38" i="1"/>
  <c r="AW38" i="1" s="1"/>
  <c r="AE38" i="1"/>
  <c r="AD38" i="1"/>
  <c r="AC38" i="1"/>
  <c r="AT37" i="1"/>
  <c r="AW37" i="1" s="1"/>
  <c r="AX37" i="1" s="1"/>
  <c r="AF37" i="1" s="1"/>
  <c r="AE37" i="1"/>
  <c r="AD37" i="1"/>
  <c r="AC37" i="1"/>
  <c r="AT36" i="1"/>
  <c r="AW36" i="1" s="1"/>
  <c r="AX36" i="1" s="1"/>
  <c r="AF36" i="1" s="1"/>
  <c r="AG36" i="1" s="1"/>
  <c r="AE36" i="1"/>
  <c r="AD36" i="1"/>
  <c r="AC36" i="1"/>
  <c r="AX35" i="1"/>
  <c r="AW35" i="1"/>
  <c r="AU35" i="1"/>
  <c r="AT35" i="1"/>
  <c r="AF35" i="1"/>
  <c r="AE35" i="1"/>
  <c r="AD35" i="1"/>
  <c r="AG35" i="1" s="1"/>
  <c r="AC35" i="1"/>
  <c r="AT34" i="1"/>
  <c r="AW34" i="1" s="1"/>
  <c r="AX34" i="1" s="1"/>
  <c r="AF34" i="1" s="1"/>
  <c r="AE34" i="1"/>
  <c r="AD34" i="1"/>
  <c r="AC34" i="1"/>
  <c r="AT33" i="1"/>
  <c r="AU33" i="1" s="1"/>
  <c r="AE33" i="1"/>
  <c r="AD33" i="1"/>
  <c r="AC33" i="1"/>
  <c r="AT32" i="1"/>
  <c r="AW32" i="1" s="1"/>
  <c r="AX32" i="1" s="1"/>
  <c r="AF32" i="1" s="1"/>
  <c r="AE32" i="1"/>
  <c r="AD32" i="1"/>
  <c r="AC32" i="1"/>
  <c r="AX31" i="1"/>
  <c r="AW31" i="1"/>
  <c r="AU31" i="1"/>
  <c r="AT31" i="1"/>
  <c r="AF31" i="1"/>
  <c r="AE31" i="1"/>
  <c r="AD31" i="1"/>
  <c r="AG31" i="1" s="1"/>
  <c r="AC31" i="1"/>
  <c r="AT30" i="1"/>
  <c r="AW30" i="1" s="1"/>
  <c r="AX30" i="1" s="1"/>
  <c r="AF30" i="1" s="1"/>
  <c r="AE30" i="1"/>
  <c r="AD30" i="1"/>
  <c r="AC30" i="1"/>
  <c r="AT29" i="1"/>
  <c r="AW29" i="1" s="1"/>
  <c r="AX29" i="1" s="1"/>
  <c r="AF29" i="1" s="1"/>
  <c r="AE29" i="1"/>
  <c r="AD29" i="1"/>
  <c r="AC29" i="1"/>
  <c r="AT28" i="1"/>
  <c r="AU28" i="1" s="1"/>
  <c r="AE28" i="1"/>
  <c r="AD28" i="1"/>
  <c r="AC28" i="1"/>
  <c r="AX27" i="1"/>
  <c r="AW27" i="1"/>
  <c r="AU27" i="1"/>
  <c r="AT27" i="1"/>
  <c r="AF27" i="1"/>
  <c r="AE27" i="1"/>
  <c r="AD27" i="1"/>
  <c r="AG27" i="1" s="1"/>
  <c r="AC27" i="1"/>
  <c r="AX26" i="1"/>
  <c r="AF26" i="1" s="1"/>
  <c r="AT26" i="1"/>
  <c r="AW26" i="1" s="1"/>
  <c r="AE26" i="1"/>
  <c r="AD26" i="1"/>
  <c r="AG26" i="1" s="1"/>
  <c r="AC26" i="1"/>
  <c r="AT25" i="1"/>
  <c r="AU25" i="1" s="1"/>
  <c r="AE25" i="1"/>
  <c r="AD25" i="1"/>
  <c r="AC25" i="1"/>
  <c r="AT24" i="1"/>
  <c r="AU24" i="1" s="1"/>
  <c r="AE24" i="1"/>
  <c r="AD24" i="1"/>
  <c r="AC24" i="1"/>
  <c r="AX23" i="1"/>
  <c r="AW23" i="1"/>
  <c r="AU23" i="1"/>
  <c r="AT23" i="1"/>
  <c r="AF23" i="1"/>
  <c r="AE23" i="1"/>
  <c r="AD23" i="1"/>
  <c r="AG23" i="1" s="1"/>
  <c r="AC23" i="1"/>
  <c r="AT22" i="1"/>
  <c r="AW22" i="1" s="1"/>
  <c r="AX22" i="1" s="1"/>
  <c r="AF22" i="1" s="1"/>
  <c r="AE22" i="1"/>
  <c r="AD22" i="1"/>
  <c r="AC22" i="1"/>
  <c r="AW21" i="1"/>
  <c r="AX21" i="1" s="1"/>
  <c r="AF21" i="1" s="1"/>
  <c r="AU21" i="1"/>
  <c r="AT21" i="1"/>
  <c r="AE21" i="1"/>
  <c r="AD21" i="1"/>
  <c r="AC21" i="1"/>
  <c r="AT20" i="1"/>
  <c r="AW20" i="1" s="1"/>
  <c r="AX20" i="1" s="1"/>
  <c r="AF20" i="1"/>
  <c r="AE20" i="1"/>
  <c r="AG20" i="1" s="1"/>
  <c r="AD20" i="1"/>
  <c r="AC20" i="1"/>
  <c r="AX19" i="1"/>
  <c r="AW19" i="1"/>
  <c r="AU19" i="1"/>
  <c r="AT19" i="1"/>
  <c r="AF19" i="1"/>
  <c r="AE19" i="1"/>
  <c r="AD19" i="1"/>
  <c r="AG19" i="1" s="1"/>
  <c r="AC19" i="1"/>
  <c r="AT18" i="1"/>
  <c r="AW18" i="1" s="1"/>
  <c r="AX18" i="1" s="1"/>
  <c r="AF18" i="1" s="1"/>
  <c r="AE18" i="1"/>
  <c r="AD18" i="1"/>
  <c r="AC18" i="1"/>
  <c r="AW17" i="1"/>
  <c r="AX17" i="1" s="1"/>
  <c r="AF17" i="1" s="1"/>
  <c r="AT17" i="1"/>
  <c r="AU17" i="1" s="1"/>
  <c r="AE17" i="1"/>
  <c r="AD17" i="1"/>
  <c r="AC17" i="1"/>
  <c r="AT16" i="1"/>
  <c r="AU16" i="1" s="1"/>
  <c r="AE16" i="1"/>
  <c r="AD16" i="1"/>
  <c r="AC16" i="1"/>
  <c r="AX15" i="1"/>
  <c r="AW15" i="1"/>
  <c r="AU15" i="1"/>
  <c r="AT15" i="1"/>
  <c r="AF15" i="1"/>
  <c r="AE15" i="1"/>
  <c r="AD15" i="1"/>
  <c r="AG15" i="1" s="1"/>
  <c r="AC15" i="1"/>
  <c r="AT14" i="1"/>
  <c r="AW14" i="1" s="1"/>
  <c r="AX14" i="1" s="1"/>
  <c r="AF14" i="1" s="1"/>
  <c r="AE14" i="1"/>
  <c r="AD14" i="1"/>
  <c r="AC14" i="1"/>
  <c r="AW13" i="1"/>
  <c r="AX13" i="1" s="1"/>
  <c r="AF13" i="1" s="1"/>
  <c r="AU13" i="1"/>
  <c r="AT13" i="1"/>
  <c r="AE13" i="1"/>
  <c r="AD13" i="1"/>
  <c r="AC13" i="1"/>
  <c r="AT12" i="1"/>
  <c r="AU12" i="1" s="1"/>
  <c r="AE12" i="1"/>
  <c r="AD12" i="1"/>
  <c r="AC12" i="1"/>
  <c r="AX11" i="1"/>
  <c r="AW11" i="1"/>
  <c r="AU11" i="1"/>
  <c r="AT11" i="1"/>
  <c r="AF11" i="1"/>
  <c r="AE11" i="1"/>
  <c r="AD11" i="1"/>
  <c r="AG11" i="1" s="1"/>
  <c r="AC11" i="1"/>
  <c r="AT10" i="1"/>
  <c r="AW10" i="1" s="1"/>
  <c r="AX10" i="1" s="1"/>
  <c r="AF10" i="1" s="1"/>
  <c r="AE10" i="1"/>
  <c r="AD10" i="1"/>
  <c r="AC10" i="1"/>
  <c r="AW9" i="1"/>
  <c r="AX9" i="1" s="1"/>
  <c r="AF9" i="1" s="1"/>
  <c r="AT9" i="1"/>
  <c r="AU9" i="1" s="1"/>
  <c r="AE9" i="1"/>
  <c r="AD9" i="1"/>
  <c r="AC9" i="1"/>
  <c r="AT8" i="1"/>
  <c r="AU8" i="1" s="1"/>
  <c r="AE8" i="1"/>
  <c r="AD8" i="1"/>
  <c r="AC8" i="1"/>
  <c r="AX7" i="1"/>
  <c r="AW7" i="1"/>
  <c r="AU7" i="1"/>
  <c r="AT7" i="1"/>
  <c r="AF7" i="1"/>
  <c r="AE7" i="1"/>
  <c r="AD7" i="1"/>
  <c r="AG7" i="1" s="1"/>
  <c r="AC7" i="1"/>
  <c r="AT6" i="1"/>
  <c r="AW6" i="1" s="1"/>
  <c r="AX6" i="1" s="1"/>
  <c r="AF6" i="1" s="1"/>
  <c r="AE6" i="1"/>
  <c r="AD6" i="1"/>
  <c r="AC6" i="1"/>
  <c r="AT5" i="1"/>
  <c r="AW5" i="1" s="1"/>
  <c r="AX5" i="1" s="1"/>
  <c r="AF5" i="1" s="1"/>
  <c r="AE5" i="1"/>
  <c r="AD5" i="1"/>
  <c r="AC5" i="1"/>
  <c r="AT4" i="1"/>
  <c r="AU4" i="1" s="1"/>
  <c r="AE4" i="1"/>
  <c r="AD4" i="1"/>
  <c r="AC4" i="1"/>
  <c r="AX3" i="1"/>
  <c r="AW3" i="1"/>
  <c r="AU3" i="1"/>
  <c r="AT3" i="1"/>
  <c r="AF3" i="1"/>
  <c r="AE3" i="1"/>
  <c r="AD3" i="1"/>
  <c r="AG3" i="1" s="1"/>
  <c r="AC3" i="1"/>
  <c r="AT2" i="1"/>
  <c r="AW2" i="1" s="1"/>
  <c r="AX2" i="1" s="1"/>
  <c r="AF2" i="1" s="1"/>
  <c r="AE2" i="1"/>
  <c r="AD2" i="1"/>
  <c r="AC2" i="1"/>
  <c r="AG28" i="1" l="1"/>
  <c r="AG8" i="1"/>
  <c r="AG32" i="1"/>
  <c r="AG110" i="1"/>
  <c r="AW33" i="1"/>
  <c r="AX33" i="1" s="1"/>
  <c r="AF33" i="1" s="1"/>
  <c r="AU37" i="1"/>
  <c r="AG45" i="1"/>
  <c r="AG82" i="1"/>
  <c r="AG96" i="1"/>
  <c r="AG100" i="1"/>
  <c r="AG104" i="1"/>
  <c r="AG116" i="1"/>
  <c r="AG124" i="1"/>
  <c r="AG128" i="1"/>
  <c r="AG10" i="1"/>
  <c r="AG77" i="1"/>
  <c r="AG94" i="1"/>
  <c r="AG98" i="1"/>
  <c r="AW25" i="1"/>
  <c r="AX25" i="1" s="1"/>
  <c r="AF25" i="1" s="1"/>
  <c r="AU77" i="1"/>
  <c r="AG86" i="1"/>
  <c r="AG30" i="1"/>
  <c r="AU41" i="1"/>
  <c r="AG49" i="1"/>
  <c r="AG78" i="1"/>
  <c r="AG5" i="1"/>
  <c r="AG34" i="1"/>
  <c r="AU45" i="1"/>
  <c r="AG53" i="1"/>
  <c r="AG114" i="1"/>
  <c r="AG38" i="1"/>
  <c r="AG57" i="1"/>
  <c r="AG29" i="1"/>
  <c r="AG58" i="1"/>
  <c r="AU85" i="1"/>
  <c r="AG102" i="1"/>
  <c r="AG122" i="1"/>
  <c r="AG18" i="1"/>
  <c r="AU29" i="1"/>
  <c r="AG37" i="1"/>
  <c r="AW73" i="1"/>
  <c r="AX73" i="1" s="1"/>
  <c r="AF73" i="1" s="1"/>
  <c r="AU81" i="1"/>
  <c r="AG130" i="1"/>
  <c r="AG22" i="1"/>
  <c r="AU5" i="1"/>
  <c r="AG13" i="1"/>
  <c r="AG42" i="1"/>
  <c r="AU53" i="1"/>
  <c r="AG61" i="1"/>
  <c r="AG131" i="1"/>
  <c r="AG14" i="1"/>
  <c r="AG33" i="1"/>
  <c r="AG62" i="1"/>
  <c r="AG126" i="1"/>
  <c r="AG70" i="1"/>
  <c r="AG88" i="1"/>
  <c r="AG9" i="1"/>
  <c r="AG17" i="1"/>
  <c r="AG46" i="1"/>
  <c r="AG65" i="1"/>
  <c r="AG93" i="1"/>
  <c r="AG97" i="1"/>
  <c r="AG101" i="1"/>
  <c r="AG105" i="1"/>
  <c r="AG109" i="1"/>
  <c r="AG113" i="1"/>
  <c r="AG117" i="1"/>
  <c r="AG121" i="1"/>
  <c r="AG125" i="1"/>
  <c r="AG129" i="1"/>
  <c r="AG106" i="1"/>
  <c r="AG41" i="1"/>
  <c r="AG2" i="1"/>
  <c r="AG50" i="1"/>
  <c r="AG69" i="1"/>
  <c r="AG118" i="1"/>
  <c r="AG21" i="1"/>
  <c r="AG6" i="1"/>
  <c r="AG25" i="1"/>
  <c r="AG54" i="1"/>
  <c r="AG73" i="1"/>
  <c r="AG85" i="1"/>
  <c r="AU93" i="1"/>
  <c r="AU97" i="1"/>
  <c r="AU101" i="1"/>
  <c r="AU105" i="1"/>
  <c r="AU109" i="1"/>
  <c r="AU113" i="1"/>
  <c r="AU117" i="1"/>
  <c r="AU121" i="1"/>
  <c r="AU125" i="1"/>
  <c r="AU68" i="1"/>
  <c r="AU72" i="1"/>
  <c r="AU76" i="1"/>
  <c r="AW108" i="1"/>
  <c r="AX108" i="1" s="1"/>
  <c r="AF108" i="1" s="1"/>
  <c r="AG108" i="1" s="1"/>
  <c r="AU40" i="1"/>
  <c r="AU56" i="1"/>
  <c r="AU96" i="1"/>
  <c r="AU104" i="1"/>
  <c r="AW4" i="1"/>
  <c r="AX4" i="1" s="1"/>
  <c r="AF4" i="1" s="1"/>
  <c r="AG4" i="1" s="1"/>
  <c r="AW8" i="1"/>
  <c r="AX8" i="1" s="1"/>
  <c r="AF8" i="1" s="1"/>
  <c r="AW16" i="1"/>
  <c r="AX16" i="1" s="1"/>
  <c r="AF16" i="1" s="1"/>
  <c r="AG16" i="1" s="1"/>
  <c r="AW24" i="1"/>
  <c r="AX24" i="1" s="1"/>
  <c r="AF24" i="1" s="1"/>
  <c r="AG24" i="1" s="1"/>
  <c r="AW28" i="1"/>
  <c r="AX28" i="1" s="1"/>
  <c r="AF28" i="1" s="1"/>
  <c r="AW48" i="1"/>
  <c r="AX48" i="1" s="1"/>
  <c r="AF48" i="1" s="1"/>
  <c r="AG48" i="1" s="1"/>
  <c r="AW112" i="1"/>
  <c r="AX112" i="1" s="1"/>
  <c r="AF112" i="1" s="1"/>
  <c r="AG112" i="1" s="1"/>
  <c r="AW124" i="1"/>
  <c r="AX124" i="1" s="1"/>
  <c r="AF124" i="1" s="1"/>
  <c r="AW128" i="1"/>
  <c r="AX128" i="1" s="1"/>
  <c r="AF128" i="1" s="1"/>
  <c r="AU80" i="1"/>
  <c r="AU84" i="1"/>
  <c r="AU100" i="1"/>
  <c r="AU116" i="1"/>
  <c r="AW88" i="1"/>
  <c r="AX88" i="1" s="1"/>
  <c r="AF88" i="1" s="1"/>
  <c r="AW92" i="1"/>
  <c r="AX92" i="1" s="1"/>
  <c r="AF92" i="1" s="1"/>
  <c r="AG92" i="1" s="1"/>
  <c r="AU131" i="1"/>
  <c r="AU20" i="1"/>
  <c r="AU32" i="1"/>
  <c r="AU36" i="1"/>
  <c r="AU44" i="1"/>
  <c r="AU52" i="1"/>
  <c r="AU60" i="1"/>
  <c r="AU64" i="1"/>
  <c r="AW12" i="1"/>
  <c r="AX12" i="1" s="1"/>
  <c r="AF12" i="1" s="1"/>
  <c r="AG12" i="1" s="1"/>
  <c r="AW120" i="1"/>
  <c r="AX120" i="1" s="1"/>
  <c r="AF120" i="1" s="1"/>
  <c r="AG120" i="1" s="1"/>
  <c r="AU2" i="1"/>
  <c r="AU6" i="1"/>
  <c r="AU10" i="1"/>
  <c r="AU14" i="1"/>
  <c r="AU18" i="1"/>
  <c r="AU22" i="1"/>
  <c r="AU26" i="1"/>
  <c r="AU30" i="1"/>
  <c r="AU34" i="1"/>
  <c r="AU38" i="1"/>
  <c r="AU42" i="1"/>
  <c r="AU46" i="1"/>
  <c r="AU50" i="1"/>
  <c r="AU54" i="1"/>
  <c r="AU58" i="1"/>
  <c r="AU62" i="1"/>
  <c r="AU66" i="1"/>
  <c r="AU70" i="1"/>
  <c r="AU74" i="1"/>
  <c r="AU78" i="1"/>
  <c r="AU82" i="1"/>
  <c r="AU86" i="1"/>
  <c r="AU90" i="1"/>
</calcChain>
</file>

<file path=xl/sharedStrings.xml><?xml version="1.0" encoding="utf-8"?>
<sst xmlns="http://schemas.openxmlformats.org/spreadsheetml/2006/main" count="655" uniqueCount="400">
  <si>
    <t>Rang</t>
  </si>
  <si>
    <t>Tijd</t>
  </si>
  <si>
    <t>Nr</t>
  </si>
  <si>
    <t>Naam</t>
  </si>
  <si>
    <t>Woonplaats</t>
  </si>
  <si>
    <t>Span</t>
  </si>
  <si>
    <t>H1 Tijd</t>
  </si>
  <si>
    <t>H1 Str</t>
  </si>
  <si>
    <t>H2 Tijd</t>
  </si>
  <si>
    <t>H2 Str</t>
  </si>
  <si>
    <t>H3 Tijd</t>
  </si>
  <si>
    <t>H3 Str</t>
  </si>
  <si>
    <t>H4 Tijd</t>
  </si>
  <si>
    <t>H4 Str</t>
  </si>
  <si>
    <t>H5 Tijd</t>
  </si>
  <si>
    <t>H5 Str</t>
  </si>
  <si>
    <t>H6 Tijd</t>
  </si>
  <si>
    <t>H6 Str</t>
  </si>
  <si>
    <t>H7 Tijd</t>
  </si>
  <si>
    <t>H7 Str</t>
  </si>
  <si>
    <t>H8 Tijd</t>
  </si>
  <si>
    <t>H8 Str</t>
  </si>
  <si>
    <t>H9 Tijd</t>
  </si>
  <si>
    <t>H9 Str</t>
  </si>
  <si>
    <t>H10 Tijd</t>
  </si>
  <si>
    <t>H10 Str</t>
  </si>
  <si>
    <t>H11 Tijd</t>
  </si>
  <si>
    <t>H11 Str</t>
  </si>
  <si>
    <t>TC</t>
  </si>
  <si>
    <t>Totaal Tijd</t>
  </si>
  <si>
    <t>Totaal Straf</t>
  </si>
  <si>
    <t>Traject straf</t>
  </si>
  <si>
    <t>Score</t>
  </si>
  <si>
    <t>Jeugd</t>
  </si>
  <si>
    <t>15.24</t>
  </si>
  <si>
    <t>Dhr.   Frans Zeinstra</t>
  </si>
  <si>
    <t>Noardburgum</t>
  </si>
  <si>
    <t>1pa</t>
  </si>
  <si>
    <t>13.45</t>
  </si>
  <si>
    <t>Dhr.   Jeroen Schoonbaert</t>
  </si>
  <si>
    <t>Waardamme (B)</t>
  </si>
  <si>
    <t>14.12</t>
  </si>
  <si>
    <t>Mevr. Shiva Bruinsma</t>
  </si>
  <si>
    <t>Leeuwarden</t>
  </si>
  <si>
    <t>11.06</t>
  </si>
  <si>
    <t>Dhr.   Pieter de Boer</t>
  </si>
  <si>
    <t>Hollum Ameland</t>
  </si>
  <si>
    <t>11.12</t>
  </si>
  <si>
    <t>Dhr.   Bernie Damen</t>
  </si>
  <si>
    <t>Oosterhout NB</t>
  </si>
  <si>
    <t>13.57</t>
  </si>
  <si>
    <t>Mevr. Sandra Rusticus</t>
  </si>
  <si>
    <t>Oudwoude</t>
  </si>
  <si>
    <t>09.54</t>
  </si>
  <si>
    <t>Dhr.   Henk Dijkstra</t>
  </si>
  <si>
    <t>Driezum</t>
  </si>
  <si>
    <t>11.51</t>
  </si>
  <si>
    <t>Dhr.   Pieter Lublink</t>
  </si>
  <si>
    <t>10.36</t>
  </si>
  <si>
    <t>Dhr.   Sjerp Bouma</t>
  </si>
  <si>
    <t>Grafhorst</t>
  </si>
  <si>
    <t>13.12</t>
  </si>
  <si>
    <t xml:space="preserve">Dhr.   Dylan Steyaert </t>
  </si>
  <si>
    <t>Oostvleteren (B)</t>
  </si>
  <si>
    <t>09.36</t>
  </si>
  <si>
    <t>Dhr.   Piet van den Brand</t>
  </si>
  <si>
    <t>Nispen</t>
  </si>
  <si>
    <t>10.42</t>
  </si>
  <si>
    <t>Dhr.   Jan de Jong</t>
  </si>
  <si>
    <t>Damwâld</t>
  </si>
  <si>
    <t>13.27</t>
  </si>
  <si>
    <t>Dhr.   Jan Walburg</t>
  </si>
  <si>
    <t>Tzum</t>
  </si>
  <si>
    <t>15.18</t>
  </si>
  <si>
    <t>Dhr.   Siebe Huisman</t>
  </si>
  <si>
    <t>Putten</t>
  </si>
  <si>
    <t>14.21</t>
  </si>
  <si>
    <t>Dhr.   Bernardus Gijzen</t>
  </si>
  <si>
    <t>Nijemirdum</t>
  </si>
  <si>
    <t>15.30</t>
  </si>
  <si>
    <t>Dhr.   Peterjan van Andel</t>
  </si>
  <si>
    <t>Sint Annaparochie</t>
  </si>
  <si>
    <t>10.15</t>
  </si>
  <si>
    <t>Dhr.   Obe Veldman</t>
  </si>
  <si>
    <t>Warns</t>
  </si>
  <si>
    <t>12.27</t>
  </si>
  <si>
    <t>Dhr.   Nashua D'Hondt</t>
  </si>
  <si>
    <t>Veurne (B)</t>
  </si>
  <si>
    <t>DSQ</t>
  </si>
  <si>
    <t>15.15</t>
  </si>
  <si>
    <t xml:space="preserve">Dhr.   Dries Vissers </t>
  </si>
  <si>
    <t>Arendonk (B)</t>
  </si>
  <si>
    <t>11.03</t>
  </si>
  <si>
    <t>Dhr.   Frank Vissers</t>
  </si>
  <si>
    <t>Rucphen</t>
  </si>
  <si>
    <t>1po</t>
  </si>
  <si>
    <t>10.54</t>
  </si>
  <si>
    <t>Dhr.   Harmen van der Werf</t>
  </si>
  <si>
    <t>Zweins</t>
  </si>
  <si>
    <t>12.21</t>
  </si>
  <si>
    <t>Mevr. Anouk vd Beek</t>
  </si>
  <si>
    <t>14.09</t>
  </si>
  <si>
    <t>Dhr.   Bram Lemmens</t>
  </si>
  <si>
    <t>Meensel-kiezegem (B)</t>
  </si>
  <si>
    <t>11.45</t>
  </si>
  <si>
    <t>Dhr.   Kristof Piccart</t>
  </si>
  <si>
    <t>Landen (B)</t>
  </si>
  <si>
    <t>12.36</t>
  </si>
  <si>
    <t>Mevr. Betsie van der Ploeg</t>
  </si>
  <si>
    <t>Nieuw Amsterdam</t>
  </si>
  <si>
    <t>12.42</t>
  </si>
  <si>
    <t>Dhr.   Simon Marinussen</t>
  </si>
  <si>
    <t>Bant</t>
  </si>
  <si>
    <t>09.57</t>
  </si>
  <si>
    <t>Dhr.   Sjoerd Lenssen</t>
  </si>
  <si>
    <t>Nistelrode</t>
  </si>
  <si>
    <t>10.09</t>
  </si>
  <si>
    <t>Dhr.   Yentl de ketelaere</t>
  </si>
  <si>
    <t>Geluwe (B)</t>
  </si>
  <si>
    <t>09.42</t>
  </si>
  <si>
    <t>Dhr.   Jordy van der Wijst</t>
  </si>
  <si>
    <t>Nuenen</t>
  </si>
  <si>
    <t>12.48</t>
  </si>
  <si>
    <t>Mevr. Linda smits</t>
  </si>
  <si>
    <t>Schijndel</t>
  </si>
  <si>
    <t>13.03</t>
  </si>
  <si>
    <t>Mevr. Marjo van Wezel</t>
  </si>
  <si>
    <t>Zwolle</t>
  </si>
  <si>
    <t>10.57</t>
  </si>
  <si>
    <t>Mevr. Mariska Klok</t>
  </si>
  <si>
    <t>Nijkerk</t>
  </si>
  <si>
    <t>11.30</t>
  </si>
  <si>
    <t>Dhr.   Gerlof Lagemaat</t>
  </si>
  <si>
    <t>Sumar</t>
  </si>
  <si>
    <t>10.45</t>
  </si>
  <si>
    <t>Dhr.   Sytze de Boer</t>
  </si>
  <si>
    <t>Veenklooster</t>
  </si>
  <si>
    <t>10.00</t>
  </si>
  <si>
    <t>Mevr. Gerlies Groenewold</t>
  </si>
  <si>
    <t>11.57</t>
  </si>
  <si>
    <t>Dhr.   Ries Brouwer</t>
  </si>
  <si>
    <t>12.30</t>
  </si>
  <si>
    <t>Dhr.   Lars Verstegen</t>
  </si>
  <si>
    <t>Melick</t>
  </si>
  <si>
    <t>10.06</t>
  </si>
  <si>
    <t>Mevr. Margreet de Hoop</t>
  </si>
  <si>
    <t>Triemen</t>
  </si>
  <si>
    <t>12.15</t>
  </si>
  <si>
    <t>Mevr. Miranda Steenblok</t>
  </si>
  <si>
    <t>Ovezande</t>
  </si>
  <si>
    <t>09.33</t>
  </si>
  <si>
    <t>Mevr. Magda Bouma</t>
  </si>
  <si>
    <t>Lioessens</t>
  </si>
  <si>
    <t>10.27</t>
  </si>
  <si>
    <t>Mevr. Marrit de Vries</t>
  </si>
  <si>
    <t>Hindelopen</t>
  </si>
  <si>
    <t>09.51</t>
  </si>
  <si>
    <t>Mevr. Lyanne Zuidema</t>
  </si>
  <si>
    <t>Rinsumageest</t>
  </si>
  <si>
    <t>11.24</t>
  </si>
  <si>
    <t>Dhr.   Jelmer Chardon</t>
  </si>
  <si>
    <t>Jorwert</t>
  </si>
  <si>
    <t>2pa</t>
  </si>
  <si>
    <t>15.54</t>
  </si>
  <si>
    <t>Dhr.   Gerard Hoeksma</t>
  </si>
  <si>
    <t>15.09</t>
  </si>
  <si>
    <t>Dhr.   Johan van Hooijdonk</t>
  </si>
  <si>
    <t>Bavel</t>
  </si>
  <si>
    <t>14.27</t>
  </si>
  <si>
    <t>Dhr.   Patrick Engelen</t>
  </si>
  <si>
    <t>Lierop</t>
  </si>
  <si>
    <t>14.57</t>
  </si>
  <si>
    <t>Dhr.   Kees Rommens</t>
  </si>
  <si>
    <t>Chaam</t>
  </si>
  <si>
    <t>10.33</t>
  </si>
  <si>
    <t>Dhr.   Gerte Hoogewerf</t>
  </si>
  <si>
    <t>Winkel</t>
  </si>
  <si>
    <t>14.00</t>
  </si>
  <si>
    <t>Mevr. Jetske Broos</t>
  </si>
  <si>
    <t>Munein</t>
  </si>
  <si>
    <t>13.42</t>
  </si>
  <si>
    <t>Dhr.   Theo de Boer</t>
  </si>
  <si>
    <t>15.27</t>
  </si>
  <si>
    <t>Dhr.   Herman Kroon</t>
  </si>
  <si>
    <t>IJsselmuiden</t>
  </si>
  <si>
    <t>11.42</t>
  </si>
  <si>
    <t>Dhr.   Sicco Postma</t>
  </si>
  <si>
    <t>Eastermar</t>
  </si>
  <si>
    <t>14.42</t>
  </si>
  <si>
    <t>Dhr.   Cor Jochems</t>
  </si>
  <si>
    <t>Rijsbergen</t>
  </si>
  <si>
    <t>13.06</t>
  </si>
  <si>
    <t>Dhr.   Jan Heijnen</t>
  </si>
  <si>
    <t>Prinsenbeek</t>
  </si>
  <si>
    <t>14.51</t>
  </si>
  <si>
    <t>Dhr.   Umberto v Gool</t>
  </si>
  <si>
    <t>Dorst</t>
  </si>
  <si>
    <t>11.48</t>
  </si>
  <si>
    <t>Dhr.   Rienk Sijbrandij</t>
  </si>
  <si>
    <t>Sibrandabuorren</t>
  </si>
  <si>
    <t>09.48</t>
  </si>
  <si>
    <t>Dhr.   Jan van Riel</t>
  </si>
  <si>
    <t>Terheijden</t>
  </si>
  <si>
    <t>15.00</t>
  </si>
  <si>
    <t>Dhr.   Jappie Hooisma</t>
  </si>
  <si>
    <t>Akmarijp</t>
  </si>
  <si>
    <t>15.51</t>
  </si>
  <si>
    <t>Dhr.   Rob van Vogelpoel</t>
  </si>
  <si>
    <t>Tull en t Waal</t>
  </si>
  <si>
    <t>13.00</t>
  </si>
  <si>
    <t>Dhr.   Gijs Waaijenberg</t>
  </si>
  <si>
    <t>13.24</t>
  </si>
  <si>
    <t>Dhr.   lucas Reinds</t>
  </si>
  <si>
    <t>10.51</t>
  </si>
  <si>
    <t>Dhr.   Willem Streekstra</t>
  </si>
  <si>
    <t>Anjum</t>
  </si>
  <si>
    <t>15.12</t>
  </si>
  <si>
    <t>Mevr. Inez Oeyen</t>
  </si>
  <si>
    <t>overpelt (B)</t>
  </si>
  <si>
    <t>13.33</t>
  </si>
  <si>
    <t>Dhr.   Willem Beijaard</t>
  </si>
  <si>
    <t>Nes Ameland</t>
  </si>
  <si>
    <t>12.00</t>
  </si>
  <si>
    <t>Dhr.   Jeppe Groenewold</t>
  </si>
  <si>
    <t>15.39</t>
  </si>
  <si>
    <t>Dhr.   Tette Hijlkema</t>
  </si>
  <si>
    <t>Noordwolde</t>
  </si>
  <si>
    <t>14.36</t>
  </si>
  <si>
    <t>Dhr.   Pedro Morren</t>
  </si>
  <si>
    <t>Limmen  (B)</t>
  </si>
  <si>
    <t>15.45</t>
  </si>
  <si>
    <t>Dhr.   Jacco van t Westende</t>
  </si>
  <si>
    <t>13.18</t>
  </si>
  <si>
    <t>Dhr.   Gert van den Hoek</t>
  </si>
  <si>
    <t>12.45</t>
  </si>
  <si>
    <t>Dhr.   Peter Metz</t>
  </si>
  <si>
    <t>Buren Ameland</t>
  </si>
  <si>
    <t>DNS</t>
  </si>
  <si>
    <t>14.18</t>
  </si>
  <si>
    <t>Mevr. Eefje van Harskamp Peek</t>
  </si>
  <si>
    <t>Bunnik</t>
  </si>
  <si>
    <t>14.06</t>
  </si>
  <si>
    <t>Dhr.   Marcel Coolen</t>
  </si>
  <si>
    <t>2po</t>
  </si>
  <si>
    <t>14.30</t>
  </si>
  <si>
    <t>Dhr.   Erik verloo</t>
  </si>
  <si>
    <t>Poppel (B)</t>
  </si>
  <si>
    <t>14.24</t>
  </si>
  <si>
    <t>Dhr.   Henk Luijer</t>
  </si>
  <si>
    <t>Nederhorst den Berg</t>
  </si>
  <si>
    <t>10.48</t>
  </si>
  <si>
    <t>Dhr.   Jurjan Reijenga</t>
  </si>
  <si>
    <t>Idskenhuizen</t>
  </si>
  <si>
    <t>13.09</t>
  </si>
  <si>
    <t>Dhr.   Tinus van Kuyk</t>
  </si>
  <si>
    <t>Reusel</t>
  </si>
  <si>
    <t>14.15</t>
  </si>
  <si>
    <t>Mevr. Annemiek Castelijns</t>
  </si>
  <si>
    <t>Steensel</t>
  </si>
  <si>
    <t>10.39</t>
  </si>
  <si>
    <t xml:space="preserve">Mevr. katrien Laenen </t>
  </si>
  <si>
    <t>Geel (B)</t>
  </si>
  <si>
    <t>11.36</t>
  </si>
  <si>
    <t>Mevr. Angelique Fix</t>
  </si>
  <si>
    <t>Wilsum</t>
  </si>
  <si>
    <t>13.54</t>
  </si>
  <si>
    <t>Dhr.   Klaas van der Veer</t>
  </si>
  <si>
    <t>Garyp</t>
  </si>
  <si>
    <t>10.21</t>
  </si>
  <si>
    <t>Dhr.   Jan van Tien</t>
  </si>
  <si>
    <t>09.30</t>
  </si>
  <si>
    <t>Dhr.   klaas Bakker</t>
  </si>
  <si>
    <t>Gytsjerk</t>
  </si>
  <si>
    <t>10.03</t>
  </si>
  <si>
    <t>Mevr  Marian Bosma</t>
  </si>
  <si>
    <t>Steggerda</t>
  </si>
  <si>
    <t>11.18</t>
  </si>
  <si>
    <t>Dhr.   Eltjo Kamminga</t>
  </si>
  <si>
    <t>Oldehove</t>
  </si>
  <si>
    <t>12.57</t>
  </si>
  <si>
    <t>Mevr. Grietje Venema</t>
  </si>
  <si>
    <t>Jistrum</t>
  </si>
  <si>
    <t>13.36</t>
  </si>
  <si>
    <t>Mevr. Pieternel de Jong-Groenewold</t>
  </si>
  <si>
    <t>11.27</t>
  </si>
  <si>
    <t>Dhr.   Perry Hendriks</t>
  </si>
  <si>
    <t>Gastel</t>
  </si>
  <si>
    <t>11.33</t>
  </si>
  <si>
    <t>Mevr. Annemarie Kuenen</t>
  </si>
  <si>
    <t>Wagenberg</t>
  </si>
  <si>
    <t>15.57</t>
  </si>
  <si>
    <t>Dhr.   Klaas de Haan</t>
  </si>
  <si>
    <t>Jouswier</t>
  </si>
  <si>
    <t>09.45</t>
  </si>
  <si>
    <t>Mevr. Lindsey Serry</t>
  </si>
  <si>
    <t>Wingene (B)</t>
  </si>
  <si>
    <t>12.03</t>
  </si>
  <si>
    <t>Dhr.   Johan de Hoop</t>
  </si>
  <si>
    <t>Lexmond</t>
  </si>
  <si>
    <t>11.54</t>
  </si>
  <si>
    <t>Mevr. Marianne Wolters</t>
  </si>
  <si>
    <t>Gasselte</t>
  </si>
  <si>
    <t>12.33</t>
  </si>
  <si>
    <t>Dhr.   Anne Fopma</t>
  </si>
  <si>
    <t>14.45</t>
  </si>
  <si>
    <t>Mevr. Jantina Dijkstra</t>
  </si>
  <si>
    <t>Kootstertille</t>
  </si>
  <si>
    <t>11.09</t>
  </si>
  <si>
    <t>Dhr.   Haico Janssen</t>
  </si>
  <si>
    <t>Vlist</t>
  </si>
  <si>
    <t>10.30</t>
  </si>
  <si>
    <t>Dhr.   Sibrim Lemmens</t>
  </si>
  <si>
    <t>Nieuwrode (B)</t>
  </si>
  <si>
    <t>10.12</t>
  </si>
  <si>
    <t>Dhr.   Gerben Vd Berkt</t>
  </si>
  <si>
    <t>Leusden</t>
  </si>
  <si>
    <t>16.00</t>
  </si>
  <si>
    <t>Dhr.   Jonas Corten</t>
  </si>
  <si>
    <t>Bekkevoort (B)</t>
  </si>
  <si>
    <t>4pa</t>
  </si>
  <si>
    <t>16.03</t>
  </si>
  <si>
    <t>Dhr.   Anne Okkema</t>
  </si>
  <si>
    <t>Britswert</t>
  </si>
  <si>
    <t>15.36</t>
  </si>
  <si>
    <t xml:space="preserve">Dhr.   Dirk Huys </t>
  </si>
  <si>
    <t>Kruisem (B)</t>
  </si>
  <si>
    <t>12.54</t>
  </si>
  <si>
    <t>Dhr.   Monte Visser</t>
  </si>
  <si>
    <t>Spanbroek</t>
  </si>
  <si>
    <t>15.48</t>
  </si>
  <si>
    <t>Dhr.   Huib Pater</t>
  </si>
  <si>
    <t>Kootwijkerbroek</t>
  </si>
  <si>
    <t>14.48</t>
  </si>
  <si>
    <t>Dhr.   Bauke Meindertsma</t>
  </si>
  <si>
    <t>Burdaard</t>
  </si>
  <si>
    <t>15.21</t>
  </si>
  <si>
    <t>Dhr.   Gerry Beyens</t>
  </si>
  <si>
    <t>Laakdal (B)</t>
  </si>
  <si>
    <t>13.21</t>
  </si>
  <si>
    <t>Dhr.   Bruno Taverniers</t>
  </si>
  <si>
    <t>Zandvliet (B)</t>
  </si>
  <si>
    <t>14.54</t>
  </si>
  <si>
    <t>Dhr.   Jan Dijk</t>
  </si>
  <si>
    <t>Luttelgeest</t>
  </si>
  <si>
    <t>15.42</t>
  </si>
  <si>
    <t>Dhr.   Klaas Kraan</t>
  </si>
  <si>
    <t>Oldeholtpade</t>
  </si>
  <si>
    <t>11.21</t>
  </si>
  <si>
    <t>Dhr.   Peter Willems</t>
  </si>
  <si>
    <t>Overpelt (B)</t>
  </si>
  <si>
    <t>12.18</t>
  </si>
  <si>
    <t>Dhr.   Jaap van der Wal</t>
  </si>
  <si>
    <t>Hurdegaryp</t>
  </si>
  <si>
    <t>4po</t>
  </si>
  <si>
    <t>13.48</t>
  </si>
  <si>
    <t>Dhr.   Gerco van Tuijl</t>
  </si>
  <si>
    <t>Opijnen</t>
  </si>
  <si>
    <t>14.39</t>
  </si>
  <si>
    <t>Dhr.   Kenny Kanora</t>
  </si>
  <si>
    <t>Herentals (B)</t>
  </si>
  <si>
    <t>15.33</t>
  </si>
  <si>
    <t>Dhr.   Bernd Wouters</t>
  </si>
  <si>
    <t>Berendrecht (B)</t>
  </si>
  <si>
    <t>12.51</t>
  </si>
  <si>
    <t>Dhr.   Sido Kloosterman</t>
  </si>
  <si>
    <t>Hantumhuizen</t>
  </si>
  <si>
    <t>11.00</t>
  </si>
  <si>
    <t>Dhr.   Gerryt Riemersma</t>
  </si>
  <si>
    <t>13.39</t>
  </si>
  <si>
    <t>Mevr. Chantal brugmans</t>
  </si>
  <si>
    <t>15.06</t>
  </si>
  <si>
    <t>Mevr. Lore Schoonbaert</t>
  </si>
  <si>
    <t>11.39</t>
  </si>
  <si>
    <t xml:space="preserve">Mevr. Britt Luyckx </t>
  </si>
  <si>
    <t>Lommel (B)</t>
  </si>
  <si>
    <t>12.39</t>
  </si>
  <si>
    <t>Mevr. Nienke Veenendaal</t>
  </si>
  <si>
    <t>Ouddorp</t>
  </si>
  <si>
    <t>13.51</t>
  </si>
  <si>
    <t>Dhr.   Johan Belien</t>
  </si>
  <si>
    <t>Hamont-Achel(B)</t>
  </si>
  <si>
    <t>14.33</t>
  </si>
  <si>
    <t>Dhr.   Tsjerk de Jong</t>
  </si>
  <si>
    <t>tpa</t>
  </si>
  <si>
    <t>10.18</t>
  </si>
  <si>
    <t>Mevr. Jeldau de Vries Fennema</t>
  </si>
  <si>
    <t>De Falom</t>
  </si>
  <si>
    <t>tpo</t>
  </si>
  <si>
    <t>12.24</t>
  </si>
  <si>
    <t>Mevr. Saskia Lems</t>
  </si>
  <si>
    <t>Burgerbrug</t>
  </si>
  <si>
    <t>Kampioenen 28 juli 2023</t>
  </si>
  <si>
    <t>Enkelspan Pony</t>
  </si>
  <si>
    <t>Dubbelspan Pony</t>
  </si>
  <si>
    <t>Vierspan Pony</t>
  </si>
  <si>
    <t>Tandem Pony</t>
  </si>
  <si>
    <t>Enkelspan Paard</t>
  </si>
  <si>
    <t>Dubbelspan Paard</t>
  </si>
  <si>
    <t>Vierspan Paard</t>
  </si>
  <si>
    <t>Tandem Paard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</si>
</sst>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2" fontId="1" fillId="0" borderId="7" xfId="0" applyNumberFormat="1" applyFont="1" applyBorder="1" applyAlignment="1">
      <alignment horizontal="right" vertical="top"/>
    </xf>
    <xf numFmtId="2" fontId="1" fillId="0" borderId="7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right" vertical="top"/>
    </xf>
    <xf numFmtId="0" fontId="1" fillId="2" borderId="8" xfId="0" applyFont="1" applyFill="1" applyBorder="1"/>
    <xf numFmtId="0" fontId="2" fillId="0" borderId="8" xfId="0" applyFont="1" applyBorder="1"/>
    <xf numFmtId="0" fontId="2" fillId="3" borderId="8" xfId="0" applyFont="1" applyFill="1" applyBorder="1"/>
    <xf numFmtId="2" fontId="2" fillId="4" borderId="9" xfId="0" applyNumberFormat="1" applyFont="1" applyFill="1" applyBorder="1"/>
    <xf numFmtId="0" fontId="2" fillId="4" borderId="10" xfId="0" applyFont="1" applyFill="1" applyBorder="1"/>
    <xf numFmtId="2" fontId="2" fillId="5" borderId="10" xfId="0" applyNumberFormat="1" applyFont="1" applyFill="1" applyBorder="1"/>
    <xf numFmtId="0" fontId="2" fillId="5" borderId="10" xfId="0" applyFont="1" applyFill="1" applyBorder="1"/>
    <xf numFmtId="0" fontId="2" fillId="4" borderId="8" xfId="0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right"/>
    </xf>
    <xf numFmtId="0" fontId="1" fillId="3" borderId="11" xfId="0" applyFont="1" applyFill="1" applyBorder="1"/>
    <xf numFmtId="2" fontId="1" fillId="0" borderId="11" xfId="0" applyNumberFormat="1" applyFont="1" applyBorder="1" applyAlignment="1">
      <alignment horizontal="right"/>
    </xf>
    <xf numFmtId="164" fontId="2" fillId="0" borderId="8" xfId="0" applyNumberFormat="1" applyFont="1" applyBorder="1"/>
    <xf numFmtId="0" fontId="2" fillId="0" borderId="8" xfId="0" applyFont="1" applyBorder="1" applyAlignment="1">
      <alignment horizontal="center"/>
    </xf>
    <xf numFmtId="0" fontId="1" fillId="2" borderId="12" xfId="0" applyFont="1" applyFill="1" applyBorder="1"/>
    <xf numFmtId="0" fontId="2" fillId="0" borderId="12" xfId="0" applyFont="1" applyBorder="1"/>
    <xf numFmtId="0" fontId="2" fillId="3" borderId="12" xfId="0" applyFont="1" applyFill="1" applyBorder="1"/>
    <xf numFmtId="2" fontId="2" fillId="4" borderId="13" xfId="0" applyNumberFormat="1" applyFont="1" applyFill="1" applyBorder="1"/>
    <xf numFmtId="0" fontId="2" fillId="4" borderId="14" xfId="0" applyFont="1" applyFill="1" applyBorder="1"/>
    <xf numFmtId="2" fontId="2" fillId="5" borderId="14" xfId="0" applyNumberFormat="1" applyFont="1" applyFill="1" applyBorder="1"/>
    <xf numFmtId="0" fontId="2" fillId="5" borderId="14" xfId="0" applyFont="1" applyFill="1" applyBorder="1"/>
    <xf numFmtId="0" fontId="2" fillId="4" borderId="12" xfId="0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right"/>
    </xf>
    <xf numFmtId="0" fontId="1" fillId="3" borderId="15" xfId="0" applyFont="1" applyFill="1" applyBorder="1"/>
    <xf numFmtId="2" fontId="1" fillId="0" borderId="15" xfId="0" applyNumberFormat="1" applyFont="1" applyBorder="1" applyAlignment="1">
      <alignment horizontal="right"/>
    </xf>
    <xf numFmtId="164" fontId="2" fillId="0" borderId="12" xfId="0" applyNumberFormat="1" applyFont="1" applyBorder="1"/>
    <xf numFmtId="0" fontId="2" fillId="0" borderId="12" xfId="0" applyFont="1" applyBorder="1" applyAlignment="1">
      <alignment horizontal="center"/>
    </xf>
    <xf numFmtId="0" fontId="1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2" fontId="2" fillId="4" borderId="16" xfId="0" applyNumberFormat="1" applyFont="1" applyFill="1" applyBorder="1"/>
    <xf numFmtId="0" fontId="2" fillId="4" borderId="3" xfId="0" applyFont="1" applyFill="1" applyBorder="1"/>
    <xf numFmtId="2" fontId="2" fillId="5" borderId="3" xfId="0" applyNumberFormat="1" applyFont="1" applyFill="1" applyBorder="1"/>
    <xf numFmtId="0" fontId="2" fillId="5" borderId="3" xfId="0" applyFont="1" applyFill="1" applyBorder="1"/>
    <xf numFmtId="0" fontId="2" fillId="4" borderId="1" xfId="0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right"/>
    </xf>
    <xf numFmtId="0" fontId="1" fillId="3" borderId="7" xfId="0" applyFont="1" applyFill="1" applyBorder="1"/>
    <xf numFmtId="2" fontId="1" fillId="0" borderId="7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2" fillId="0" borderId="9" xfId="0" applyNumberFormat="1" applyFont="1" applyBorder="1"/>
    <xf numFmtId="0" fontId="2" fillId="0" borderId="10" xfId="0" applyFont="1" applyBorder="1"/>
    <xf numFmtId="2" fontId="2" fillId="0" borderId="13" xfId="0" applyNumberFormat="1" applyFont="1" applyBorder="1"/>
    <xf numFmtId="0" fontId="2" fillId="0" borderId="14" xfId="0" applyFont="1" applyBorder="1"/>
    <xf numFmtId="164" fontId="2" fillId="0" borderId="8" xfId="0" applyNumberFormat="1" applyFont="1" applyBorder="1" applyAlignment="1">
      <alignment horizontal="center"/>
    </xf>
    <xf numFmtId="0" fontId="1" fillId="2" borderId="17" xfId="0" applyFont="1" applyFill="1" applyBorder="1"/>
    <xf numFmtId="0" fontId="2" fillId="0" borderId="17" xfId="0" applyFont="1" applyBorder="1"/>
    <xf numFmtId="0" fontId="2" fillId="3" borderId="17" xfId="0" applyFont="1" applyFill="1" applyBorder="1"/>
    <xf numFmtId="2" fontId="2" fillId="4" borderId="18" xfId="0" applyNumberFormat="1" applyFont="1" applyFill="1" applyBorder="1"/>
    <xf numFmtId="0" fontId="2" fillId="4" borderId="19" xfId="0" applyFont="1" applyFill="1" applyBorder="1"/>
    <xf numFmtId="2" fontId="2" fillId="5" borderId="19" xfId="0" applyNumberFormat="1" applyFont="1" applyFill="1" applyBorder="1"/>
    <xf numFmtId="0" fontId="2" fillId="5" borderId="19" xfId="0" applyFont="1" applyFill="1" applyBorder="1"/>
    <xf numFmtId="0" fontId="2" fillId="4" borderId="17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right"/>
    </xf>
    <xf numFmtId="0" fontId="1" fillId="3" borderId="20" xfId="0" applyFont="1" applyFill="1" applyBorder="1"/>
    <xf numFmtId="2" fontId="1" fillId="0" borderId="20" xfId="0" applyNumberFormat="1" applyFont="1" applyBorder="1" applyAlignment="1">
      <alignment horizontal="right"/>
    </xf>
    <xf numFmtId="164" fontId="2" fillId="0" borderId="17" xfId="0" applyNumberFormat="1" applyFont="1" applyBorder="1"/>
    <xf numFmtId="0" fontId="2" fillId="0" borderId="17" xfId="0" applyFont="1" applyBorder="1" applyAlignment="1">
      <alignment horizontal="center"/>
    </xf>
    <xf numFmtId="2" fontId="2" fillId="4" borderId="10" xfId="0" applyNumberFormat="1" applyFont="1" applyFill="1" applyBorder="1"/>
    <xf numFmtId="2" fontId="2" fillId="0" borderId="10" xfId="0" applyNumberFormat="1" applyFont="1" applyBorder="1"/>
    <xf numFmtId="0" fontId="2" fillId="4" borderId="21" xfId="0" applyFont="1" applyFill="1" applyBorder="1"/>
    <xf numFmtId="0" fontId="3" fillId="0" borderId="0" xfId="0" applyFont="1"/>
    <xf numFmtId="0" fontId="1" fillId="0" borderId="0" xfId="0" applyFont="1"/>
  </cellXfs>
  <cellStyles count="1">
    <cellStyle name="Standaard" xfId="0" builtinId="0"/>
  </cellStyles>
  <dxfs count="11"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5A53F-F41D-4169-B444-763045D7E8DB}">
  <dimension ref="A1:AY132"/>
  <sheetViews>
    <sheetView tabSelected="1" zoomScale="132" zoomScaleNormal="132" workbookViewId="0">
      <pane xSplit="6" ySplit="1" topLeftCell="G38" activePane="bottomRight" state="frozen"/>
      <selection pane="topRight" activeCell="F1" sqref="F1"/>
      <selection pane="bottomLeft" activeCell="A3" sqref="A3"/>
      <selection pane="bottomRight" activeCell="G43" sqref="G43"/>
    </sheetView>
  </sheetViews>
  <sheetFormatPr defaultColWidth="9.1796875" defaultRowHeight="13" x14ac:dyDescent="0.3"/>
  <cols>
    <col min="1" max="1" width="5.26953125" style="14" bestFit="1" customWidth="1"/>
    <col min="2" max="2" width="5.26953125" style="15" customWidth="1"/>
    <col min="3" max="3" width="4.1796875" style="16" bestFit="1" customWidth="1"/>
    <col min="4" max="4" width="29.453125" style="15" bestFit="1" customWidth="1"/>
    <col min="5" max="5" width="23" style="15" bestFit="1" customWidth="1"/>
    <col min="6" max="6" width="5.7265625" style="16" bestFit="1" customWidth="1"/>
    <col min="7" max="7" width="7.81640625" style="17" customWidth="1"/>
    <col min="8" max="8" width="5" style="18" bestFit="1" customWidth="1"/>
    <col min="9" max="9" width="7.81640625" style="19" customWidth="1"/>
    <col min="10" max="10" width="4.81640625" style="20" bestFit="1" customWidth="1"/>
    <col min="11" max="11" width="7.81640625" style="71" customWidth="1"/>
    <col min="12" max="12" width="4.81640625" style="18" bestFit="1" customWidth="1"/>
    <col min="13" max="13" width="7.81640625" style="19" customWidth="1"/>
    <col min="14" max="14" width="4.81640625" style="20" bestFit="1" customWidth="1"/>
    <col min="15" max="15" width="7.81640625" style="71" customWidth="1"/>
    <col min="16" max="16" width="4.81640625" style="18" bestFit="1" customWidth="1"/>
    <col min="17" max="17" width="7.81640625" style="19" customWidth="1"/>
    <col min="18" max="18" width="5.54296875" style="20" customWidth="1"/>
    <col min="19" max="19" width="7.81640625" style="71" customWidth="1"/>
    <col min="20" max="20" width="5.54296875" style="18" bestFit="1" customWidth="1"/>
    <col min="21" max="21" width="7.81640625" style="19" customWidth="1"/>
    <col min="22" max="22" width="5.54296875" style="20" bestFit="1" customWidth="1"/>
    <col min="23" max="23" width="7.81640625" style="71" customWidth="1"/>
    <col min="24" max="24" width="5.54296875" style="18" bestFit="1" customWidth="1"/>
    <col min="25" max="25" width="7.81640625" style="19" customWidth="1"/>
    <col min="26" max="26" width="5.54296875" style="20" customWidth="1"/>
    <col min="27" max="27" width="7.81640625" style="71" customWidth="1"/>
    <col min="28" max="28" width="5.54296875" style="73" bestFit="1" customWidth="1"/>
    <col min="29" max="29" width="2.7265625" style="21" customWidth="1"/>
    <col min="30" max="30" width="8.26953125" style="22" bestFit="1" customWidth="1"/>
    <col min="31" max="31" width="7.1796875" style="23" customWidth="1"/>
    <col min="32" max="32" width="9.54296875" style="23" bestFit="1" customWidth="1"/>
    <col min="33" max="33" width="10.7265625" style="24" customWidth="1"/>
    <col min="34" max="47" width="8.1796875" style="25" hidden="1" customWidth="1"/>
    <col min="48" max="48" width="9.1796875" style="25" hidden="1" customWidth="1"/>
    <col min="49" max="49" width="11.453125" style="15" hidden="1" customWidth="1"/>
    <col min="50" max="50" width="5.26953125" style="15" hidden="1" customWidth="1"/>
    <col min="51" max="51" width="6.26953125" style="26" customWidth="1"/>
    <col min="52" max="16384" width="9.1796875" style="15"/>
  </cols>
  <sheetData>
    <row r="1" spans="1:51" s="13" customFormat="1" ht="25.5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6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5" t="s">
        <v>18</v>
      </c>
      <c r="T1" s="5" t="s">
        <v>19</v>
      </c>
      <c r="U1" s="6" t="s">
        <v>20</v>
      </c>
      <c r="V1" s="6" t="s">
        <v>21</v>
      </c>
      <c r="W1" s="5" t="s">
        <v>22</v>
      </c>
      <c r="X1" s="5" t="s">
        <v>23</v>
      </c>
      <c r="Y1" s="6" t="s">
        <v>24</v>
      </c>
      <c r="Z1" s="6" t="s">
        <v>25</v>
      </c>
      <c r="AA1" s="5" t="s">
        <v>26</v>
      </c>
      <c r="AB1" s="7" t="s">
        <v>27</v>
      </c>
      <c r="AC1" s="8" t="s">
        <v>28</v>
      </c>
      <c r="AD1" s="9" t="s">
        <v>29</v>
      </c>
      <c r="AE1" s="10" t="s">
        <v>30</v>
      </c>
      <c r="AF1" s="10" t="s">
        <v>31</v>
      </c>
      <c r="AG1" s="11" t="s">
        <v>32</v>
      </c>
      <c r="AH1" s="11" t="s">
        <v>32</v>
      </c>
      <c r="AI1" s="11" t="s">
        <v>32</v>
      </c>
      <c r="AJ1" s="11" t="s">
        <v>32</v>
      </c>
      <c r="AK1" s="11" t="s">
        <v>32</v>
      </c>
      <c r="AL1" s="11" t="s">
        <v>32</v>
      </c>
      <c r="AM1" s="11" t="s">
        <v>32</v>
      </c>
      <c r="AN1" s="11" t="s">
        <v>32</v>
      </c>
      <c r="AO1" s="11" t="s">
        <v>32</v>
      </c>
      <c r="AP1" s="11" t="s">
        <v>32</v>
      </c>
      <c r="AQ1" s="11" t="s">
        <v>32</v>
      </c>
      <c r="AR1" s="11" t="s">
        <v>32</v>
      </c>
      <c r="AS1" s="11" t="s">
        <v>32</v>
      </c>
      <c r="AT1" s="11" t="s">
        <v>32</v>
      </c>
      <c r="AU1" s="11" t="s">
        <v>32</v>
      </c>
      <c r="AV1" s="11" t="s">
        <v>32</v>
      </c>
      <c r="AW1" s="11" t="s">
        <v>32</v>
      </c>
      <c r="AX1" s="11" t="s">
        <v>32</v>
      </c>
      <c r="AY1" s="12" t="s">
        <v>33</v>
      </c>
    </row>
    <row r="2" spans="1:51" x14ac:dyDescent="0.3">
      <c r="A2" s="14">
        <v>1</v>
      </c>
      <c r="B2" s="15" t="s">
        <v>34</v>
      </c>
      <c r="C2" s="16">
        <v>127</v>
      </c>
      <c r="D2" s="15" t="s">
        <v>35</v>
      </c>
      <c r="E2" s="15" t="s">
        <v>36</v>
      </c>
      <c r="F2" s="16" t="s">
        <v>37</v>
      </c>
      <c r="G2" s="17">
        <v>47</v>
      </c>
      <c r="I2" s="19">
        <v>53.37</v>
      </c>
      <c r="K2" s="17">
        <v>38.71</v>
      </c>
      <c r="M2" s="19">
        <v>66.069999999999993</v>
      </c>
      <c r="O2" s="17">
        <v>28.03</v>
      </c>
      <c r="Q2" s="19">
        <v>46.22</v>
      </c>
      <c r="S2" s="17">
        <v>56.19</v>
      </c>
      <c r="U2" s="19">
        <v>44.66</v>
      </c>
      <c r="V2" s="20">
        <v>2</v>
      </c>
      <c r="W2" s="17">
        <v>67.650000000000006</v>
      </c>
      <c r="X2" s="18">
        <v>2</v>
      </c>
      <c r="Y2" s="19">
        <v>70.25</v>
      </c>
      <c r="AA2" s="17">
        <v>47.19</v>
      </c>
      <c r="AB2" s="18"/>
      <c r="AC2" s="21">
        <f>COUNTA(G2,I2,K2,M2,O2,Q2,S2,U2,W2,Y2,AA2)</f>
        <v>11</v>
      </c>
      <c r="AD2" s="22">
        <f>IFERROR(G2+I2+K2+M2+O2+Q2+S2+U2+W2+Y2+AA2,"DNF")</f>
        <v>565.33999999999992</v>
      </c>
      <c r="AE2" s="23">
        <f>H2+J2+L2+N2+P2+R2+T2+V2+X2+Z2+AB2</f>
        <v>4</v>
      </c>
      <c r="AF2" s="23">
        <f>IF(AX2="",0,AX2)</f>
        <v>0</v>
      </c>
      <c r="AG2" s="24">
        <f>IFERROR((AD2/4)+AE2+AF2,"DNF")</f>
        <v>145.33499999999998</v>
      </c>
      <c r="AT2" s="25">
        <f>SUM(AJ2:AS2)</f>
        <v>0</v>
      </c>
      <c r="AU2" s="25">
        <f>(AI2-AH2)-AT2</f>
        <v>0</v>
      </c>
      <c r="AV2" s="25">
        <v>0.10416666666666667</v>
      </c>
      <c r="AW2" s="15" t="str">
        <f>IF((AI2-AH2)-AT2-AV2&lt;0.000000001,"",((AI2-AH2)-AT2-AV2)*24*60)</f>
        <v/>
      </c>
      <c r="AX2" s="15" t="str">
        <f>IF(AW2="","",AW2*15)</f>
        <v/>
      </c>
    </row>
    <row r="3" spans="1:51" x14ac:dyDescent="0.3">
      <c r="A3" s="14">
        <v>2</v>
      </c>
      <c r="B3" s="15" t="s">
        <v>38</v>
      </c>
      <c r="C3" s="16">
        <v>92</v>
      </c>
      <c r="D3" s="15" t="s">
        <v>39</v>
      </c>
      <c r="E3" s="15" t="s">
        <v>40</v>
      </c>
      <c r="F3" s="16" t="s">
        <v>37</v>
      </c>
      <c r="G3" s="17">
        <v>53</v>
      </c>
      <c r="H3" s="18">
        <v>2</v>
      </c>
      <c r="I3" s="19">
        <v>54.31</v>
      </c>
      <c r="K3" s="17">
        <v>40.22</v>
      </c>
      <c r="M3" s="19">
        <v>67.47</v>
      </c>
      <c r="O3" s="17">
        <v>30.84</v>
      </c>
      <c r="Q3" s="19">
        <v>42.43</v>
      </c>
      <c r="S3" s="17">
        <v>51.24</v>
      </c>
      <c r="U3" s="19">
        <v>47.78</v>
      </c>
      <c r="W3" s="17">
        <v>70.5</v>
      </c>
      <c r="Y3" s="19">
        <v>69.599999999999994</v>
      </c>
      <c r="AA3" s="17">
        <v>50.06</v>
      </c>
      <c r="AB3" s="18"/>
      <c r="AC3" s="21">
        <f>COUNTA(G3,I3,K3,M3,O3,Q3,S3,U3,W3,Y3,AA3)</f>
        <v>11</v>
      </c>
      <c r="AD3" s="22">
        <f>IFERROR(G3+I3+K3+M3+O3+Q3+S3+U3+W3+Y3+AA3,"DNF")</f>
        <v>577.45000000000005</v>
      </c>
      <c r="AE3" s="23">
        <f>H3+J3+L3+N3+P3+R3+T3+V3+X3+Z3+AB3</f>
        <v>2</v>
      </c>
      <c r="AF3" s="23">
        <f>IF(AX3="",0,AX3)</f>
        <v>0</v>
      </c>
      <c r="AG3" s="24">
        <f>IFERROR((AD3/4)+AE3+AF3,"DNF")</f>
        <v>146.36250000000001</v>
      </c>
      <c r="AT3" s="25">
        <f>SUM(AJ3:AS3)</f>
        <v>0</v>
      </c>
      <c r="AU3" s="25">
        <f>(AI3-AH3)-AT3</f>
        <v>0</v>
      </c>
      <c r="AV3" s="25">
        <v>9.375E-2</v>
      </c>
      <c r="AW3" s="15" t="str">
        <f>IF((AI3-AH3)-AT3-AV3&lt;0.000000001,"",((AI3-AH3)-AT3-AV3)*24*60)</f>
        <v/>
      </c>
      <c r="AX3" s="15" t="str">
        <f>IF(AW3="","",AW3*15)</f>
        <v/>
      </c>
    </row>
    <row r="4" spans="1:51" x14ac:dyDescent="0.3">
      <c r="A4" s="14">
        <v>3</v>
      </c>
      <c r="B4" s="15" t="s">
        <v>41</v>
      </c>
      <c r="C4" s="16">
        <v>101</v>
      </c>
      <c r="D4" s="15" t="s">
        <v>42</v>
      </c>
      <c r="E4" s="15" t="s">
        <v>43</v>
      </c>
      <c r="F4" s="16" t="s">
        <v>37</v>
      </c>
      <c r="G4" s="17">
        <v>48</v>
      </c>
      <c r="I4" s="19">
        <v>55.12</v>
      </c>
      <c r="K4" s="17">
        <v>41.75</v>
      </c>
      <c r="M4" s="19">
        <v>66.87</v>
      </c>
      <c r="O4" s="17">
        <v>28.59</v>
      </c>
      <c r="Q4" s="19">
        <v>40.65</v>
      </c>
      <c r="S4" s="17">
        <v>64.45</v>
      </c>
      <c r="U4" s="19">
        <v>48.66</v>
      </c>
      <c r="W4" s="17">
        <v>83.28</v>
      </c>
      <c r="Y4" s="19">
        <v>70.569999999999993</v>
      </c>
      <c r="AA4" s="17">
        <v>46.37</v>
      </c>
      <c r="AB4" s="18"/>
      <c r="AC4" s="21">
        <f>COUNTA(G4,I4,K4,M4,O4,Q4,S4,U4,W4,Y4,AA4)</f>
        <v>11</v>
      </c>
      <c r="AD4" s="22">
        <f>IFERROR(G4+I4+K4+M4+O4+Q4+S4+U4+W4+Y4+AA4,"DNF")</f>
        <v>594.31000000000006</v>
      </c>
      <c r="AE4" s="23">
        <f>H4+J4+L4+N4+P4+R4+T4+V4+X4+Z4+AB4</f>
        <v>0</v>
      </c>
      <c r="AF4" s="23">
        <f>IF(AX4="",0,AX4)</f>
        <v>0</v>
      </c>
      <c r="AG4" s="24">
        <f>IFERROR((AD4/4)+AE4+AF4,"DNF")</f>
        <v>148.57750000000001</v>
      </c>
      <c r="AT4" s="25">
        <f>SUM(AJ4:AS4)</f>
        <v>0</v>
      </c>
      <c r="AU4" s="25">
        <f>(AI4-AH4)-AT4</f>
        <v>0</v>
      </c>
      <c r="AV4" s="25">
        <v>0.10416666666666667</v>
      </c>
      <c r="AW4" s="15" t="str">
        <f>IF((AI4-AH4)-AT4-AV4&lt;0.000000001,"",((AI4-AH4)-AT4-AV4)*24*60)</f>
        <v/>
      </c>
      <c r="AX4" s="15" t="str">
        <f>IF(AW4="","",AW4*15)</f>
        <v/>
      </c>
    </row>
    <row r="5" spans="1:51" x14ac:dyDescent="0.3">
      <c r="A5" s="14">
        <v>4</v>
      </c>
      <c r="B5" s="15" t="s">
        <v>44</v>
      </c>
      <c r="C5" s="16">
        <v>35</v>
      </c>
      <c r="D5" s="15" t="s">
        <v>45</v>
      </c>
      <c r="E5" s="15" t="s">
        <v>46</v>
      </c>
      <c r="F5" s="16" t="s">
        <v>37</v>
      </c>
      <c r="G5" s="17">
        <v>51</v>
      </c>
      <c r="I5" s="19">
        <v>55.85</v>
      </c>
      <c r="K5" s="17">
        <v>40.409999999999997</v>
      </c>
      <c r="M5" s="19">
        <v>68.59</v>
      </c>
      <c r="O5" s="17">
        <v>32.869999999999997</v>
      </c>
      <c r="Q5" s="19">
        <v>47.47</v>
      </c>
      <c r="S5" s="17">
        <v>50.99</v>
      </c>
      <c r="U5" s="19">
        <v>48.78</v>
      </c>
      <c r="W5" s="17">
        <v>80.62</v>
      </c>
      <c r="Y5" s="19">
        <v>72.02</v>
      </c>
      <c r="AA5" s="17">
        <v>59.22</v>
      </c>
      <c r="AB5" s="18"/>
      <c r="AC5" s="21">
        <f>COUNTA(G5,I5,K5,M5,O5,Q5,S5,U5,W5,Y5,AA5)</f>
        <v>11</v>
      </c>
      <c r="AD5" s="22">
        <f>IFERROR(G5+I5+K5+M5+O5+Q5+S5+U5+W5+Y5+AA5,"DNF")</f>
        <v>607.82000000000005</v>
      </c>
      <c r="AE5" s="23">
        <f>H5+J5+L5+N5+P5+R5+T5+V5+X5+Z5+AB5</f>
        <v>0</v>
      </c>
      <c r="AF5" s="23">
        <f>IF(AX5="",0,AX5)</f>
        <v>0</v>
      </c>
      <c r="AG5" s="24">
        <f>IFERROR((AD5/4)+AE5+AF5,"DNF")</f>
        <v>151.95500000000001</v>
      </c>
      <c r="AT5" s="25">
        <f>SUM(AJ5:AS5)</f>
        <v>0</v>
      </c>
      <c r="AU5" s="25">
        <f>(AI5-AH5)-AT5</f>
        <v>0</v>
      </c>
      <c r="AV5" s="25">
        <v>9.375E-2</v>
      </c>
      <c r="AW5" s="15" t="str">
        <f>IF((AI5-AH5)-AT5-AV5&lt;0.000000001,"",((AI5-AH5)-AT5-AV5)*24*60)</f>
        <v/>
      </c>
      <c r="AX5" s="15" t="str">
        <f>IF(AW5="","",AW5*15)</f>
        <v/>
      </c>
    </row>
    <row r="6" spans="1:51" x14ac:dyDescent="0.3">
      <c r="A6" s="14">
        <v>5</v>
      </c>
      <c r="B6" s="15" t="s">
        <v>47</v>
      </c>
      <c r="C6" s="16">
        <v>37</v>
      </c>
      <c r="D6" s="15" t="s">
        <v>48</v>
      </c>
      <c r="E6" s="15" t="s">
        <v>49</v>
      </c>
      <c r="F6" s="16" t="s">
        <v>37</v>
      </c>
      <c r="G6" s="17">
        <v>55</v>
      </c>
      <c r="I6" s="19">
        <v>55.41</v>
      </c>
      <c r="K6" s="17">
        <v>43.56</v>
      </c>
      <c r="M6" s="19">
        <v>72.28</v>
      </c>
      <c r="O6" s="17">
        <v>30.94</v>
      </c>
      <c r="Q6" s="19">
        <v>42.97</v>
      </c>
      <c r="S6" s="17">
        <v>50.79</v>
      </c>
      <c r="U6" s="19">
        <v>49.41</v>
      </c>
      <c r="W6" s="17">
        <v>86.56</v>
      </c>
      <c r="Y6" s="19">
        <v>75.22</v>
      </c>
      <c r="AA6" s="17">
        <v>48.65</v>
      </c>
      <c r="AB6" s="18"/>
      <c r="AC6" s="21">
        <f>COUNTA(G6,I6,K6,M6,O6,Q6,S6,U6,W6,Y6,AA6)</f>
        <v>11</v>
      </c>
      <c r="AD6" s="22">
        <f>IFERROR(G6+I6+K6+M6+O6+Q6+S6+U6+W6+Y6+AA6,"DNF")</f>
        <v>610.79</v>
      </c>
      <c r="AE6" s="23">
        <f>H6+J6+L6+N6+P6+R6+T6+V6+X6+Z6+AB6</f>
        <v>0</v>
      </c>
      <c r="AF6" s="23">
        <f>IF(AX6="",0,AX6)</f>
        <v>0</v>
      </c>
      <c r="AG6" s="24">
        <f>IFERROR((AD6/4)+AE6+AF6,"DNF")</f>
        <v>152.69749999999999</v>
      </c>
      <c r="AT6" s="25">
        <f>SUM(AJ6:AS6)</f>
        <v>0</v>
      </c>
      <c r="AU6" s="25">
        <f>(AI6-AH6)-AT6</f>
        <v>0</v>
      </c>
      <c r="AV6" s="25">
        <v>9.375E-2</v>
      </c>
      <c r="AW6" s="15" t="str">
        <f>IF((AI6-AH6)-AT6-AV6&lt;0.000000001,"",((AI6-AH6)-AT6-AV6)*24*60)</f>
        <v/>
      </c>
      <c r="AX6" s="15" t="str">
        <f>IF(AW6="","",AW6*15)</f>
        <v/>
      </c>
    </row>
    <row r="7" spans="1:51" x14ac:dyDescent="0.3">
      <c r="A7" s="14">
        <v>6</v>
      </c>
      <c r="B7" s="15" t="s">
        <v>50</v>
      </c>
      <c r="C7" s="16">
        <v>97</v>
      </c>
      <c r="D7" s="15" t="s">
        <v>51</v>
      </c>
      <c r="E7" s="15" t="s">
        <v>52</v>
      </c>
      <c r="F7" s="16" t="s">
        <v>37</v>
      </c>
      <c r="G7" s="17">
        <v>47</v>
      </c>
      <c r="I7" s="19">
        <v>58.28</v>
      </c>
      <c r="K7" s="17">
        <v>42.34</v>
      </c>
      <c r="M7" s="19">
        <v>66.75</v>
      </c>
      <c r="N7" s="20">
        <v>2</v>
      </c>
      <c r="O7" s="17">
        <v>31.5</v>
      </c>
      <c r="Q7" s="19">
        <v>41.59</v>
      </c>
      <c r="S7" s="17">
        <v>57.02</v>
      </c>
      <c r="U7" s="19">
        <v>49.19</v>
      </c>
      <c r="W7" s="17">
        <v>78.94</v>
      </c>
      <c r="X7" s="18">
        <v>2</v>
      </c>
      <c r="Y7" s="19">
        <v>76.62</v>
      </c>
      <c r="AA7" s="17">
        <v>50.37</v>
      </c>
      <c r="AB7" s="18"/>
      <c r="AC7" s="21">
        <f>COUNTA(G7,I7,K7,M7,O7,Q7,S7,U7,W7,Y7,AA7)</f>
        <v>11</v>
      </c>
      <c r="AD7" s="22">
        <f>IFERROR(G7+I7+K7+M7+O7+Q7+S7+U7+W7+Y7+AA7,"DNF")</f>
        <v>599.6</v>
      </c>
      <c r="AE7" s="23">
        <f>H7+J7+L7+N7+P7+R7+T7+V7+X7+Z7+AB7</f>
        <v>4</v>
      </c>
      <c r="AF7" s="23">
        <f>IF(AX7="",0,AX7)</f>
        <v>0</v>
      </c>
      <c r="AG7" s="24">
        <f>IFERROR((AD7/4)+AE7+AF7,"DNF")</f>
        <v>153.9</v>
      </c>
      <c r="AT7" s="25">
        <f>SUM(AJ7:AS7)</f>
        <v>0</v>
      </c>
      <c r="AU7" s="25">
        <f>(AI7-AH7)-AT7</f>
        <v>0</v>
      </c>
      <c r="AV7" s="25">
        <v>0.10416666666666667</v>
      </c>
      <c r="AW7" s="15" t="str">
        <f>IF((AI7-AH7)-AT7-AV7&lt;0.000000001,"",((AI7-AH7)-AT7-AV7)*24*60)</f>
        <v/>
      </c>
      <c r="AX7" s="15" t="str">
        <f>IF(AW7="","",AW7*15)</f>
        <v/>
      </c>
    </row>
    <row r="8" spans="1:51" x14ac:dyDescent="0.3">
      <c r="A8" s="14">
        <v>7</v>
      </c>
      <c r="B8" s="15" t="s">
        <v>53</v>
      </c>
      <c r="C8" s="16">
        <v>9</v>
      </c>
      <c r="D8" s="15" t="s">
        <v>54</v>
      </c>
      <c r="E8" s="15" t="s">
        <v>55</v>
      </c>
      <c r="F8" s="16" t="s">
        <v>37</v>
      </c>
      <c r="G8" s="17">
        <v>54</v>
      </c>
      <c r="I8" s="19">
        <v>60.03</v>
      </c>
      <c r="K8" s="17">
        <v>41.69</v>
      </c>
      <c r="M8" s="19">
        <v>70.75</v>
      </c>
      <c r="O8" s="17">
        <v>31.63</v>
      </c>
      <c r="Q8" s="19">
        <v>44</v>
      </c>
      <c r="S8" s="17">
        <v>55.85</v>
      </c>
      <c r="U8" s="19">
        <v>50.91</v>
      </c>
      <c r="W8" s="17">
        <v>80.78</v>
      </c>
      <c r="X8" s="18">
        <v>2</v>
      </c>
      <c r="Y8" s="19">
        <v>77.28</v>
      </c>
      <c r="AA8" s="17">
        <v>53.03</v>
      </c>
      <c r="AB8" s="18"/>
      <c r="AC8" s="21">
        <f>COUNTA(G8,I8,K8,M8,O8,Q8,S8,U8,W8,Y8,AA8)</f>
        <v>11</v>
      </c>
      <c r="AD8" s="22">
        <f>IFERROR(G8+I8+K8+M8+O8+Q8+S8+U8+W8+Y8+AA8,"DNF")</f>
        <v>619.94999999999993</v>
      </c>
      <c r="AE8" s="23">
        <f>H8+J8+L8+N8+P8+R8+T8+V8+X8+Z8+AB8</f>
        <v>2</v>
      </c>
      <c r="AF8" s="23">
        <f>IF(AX8="",0,AX8)</f>
        <v>0</v>
      </c>
      <c r="AG8" s="24">
        <f>IFERROR((AD8/4)+AE8+AF8,"DNF")</f>
        <v>156.98749999999998</v>
      </c>
      <c r="AT8" s="25">
        <f>SUM(AJ8:AS8)</f>
        <v>0</v>
      </c>
      <c r="AU8" s="25">
        <f>(AI8-AH8)-AT8</f>
        <v>0</v>
      </c>
      <c r="AV8" s="25">
        <v>9.375E-2</v>
      </c>
      <c r="AW8" s="15" t="str">
        <f>IF((AI8-AH8)-AT8-AV8&lt;0.000000001,"",((AI8-AH8)-AT8-AV8)*24*60)</f>
        <v/>
      </c>
      <c r="AX8" s="15" t="str">
        <f>IF(AW8="","",AW8*15)</f>
        <v/>
      </c>
    </row>
    <row r="9" spans="1:51" x14ac:dyDescent="0.3">
      <c r="A9" s="14">
        <v>8</v>
      </c>
      <c r="B9" s="15" t="s">
        <v>56</v>
      </c>
      <c r="C9" s="16">
        <v>53</v>
      </c>
      <c r="D9" s="15" t="s">
        <v>57</v>
      </c>
      <c r="E9" s="15" t="s">
        <v>46</v>
      </c>
      <c r="F9" s="16" t="s">
        <v>37</v>
      </c>
      <c r="G9" s="17">
        <v>55</v>
      </c>
      <c r="H9" s="18">
        <v>2</v>
      </c>
      <c r="I9" s="19">
        <v>54.11</v>
      </c>
      <c r="K9" s="17">
        <v>43.6</v>
      </c>
      <c r="M9" s="19">
        <v>74.680000000000007</v>
      </c>
      <c r="O9" s="17">
        <v>31.93</v>
      </c>
      <c r="Q9" s="19">
        <v>40.630000000000003</v>
      </c>
      <c r="S9" s="17">
        <v>52.55</v>
      </c>
      <c r="U9" s="19">
        <v>51.5</v>
      </c>
      <c r="W9" s="17">
        <v>76.41</v>
      </c>
      <c r="X9" s="18">
        <v>4</v>
      </c>
      <c r="Y9" s="19">
        <v>76.06</v>
      </c>
      <c r="AA9" s="17">
        <v>54.06</v>
      </c>
      <c r="AB9" s="18"/>
      <c r="AC9" s="21">
        <f>COUNTA(G9,I9,K9,M9,O9,Q9,S9,U9,W9,Y9,AA9)</f>
        <v>11</v>
      </c>
      <c r="AD9" s="22">
        <f>IFERROR(G9+I9+K9+M9+O9+Q9+S9+U9+W9+Y9+AA9,"DNF")</f>
        <v>610.53</v>
      </c>
      <c r="AE9" s="23">
        <f>H9+J9+L9+N9+P9+R9+T9+V9+X9+Z9+AB9</f>
        <v>6</v>
      </c>
      <c r="AF9" s="23">
        <f>IF(AX9="",0,AX9)</f>
        <v>0</v>
      </c>
      <c r="AG9" s="24">
        <f>IFERROR((AD9/4)+AE9+AF9,"DNF")</f>
        <v>158.63249999999999</v>
      </c>
      <c r="AT9" s="25">
        <f>SUM(AJ9:AS9)</f>
        <v>0</v>
      </c>
      <c r="AU9" s="25">
        <f>(AI9-AH9)-AT9</f>
        <v>0</v>
      </c>
      <c r="AV9" s="25">
        <v>0.10416666666666667</v>
      </c>
      <c r="AW9" s="15" t="str">
        <f>IF((AI9-AH9)-AT9-AV9&lt;0.000000001,"",((AI9-AH9)-AT9-AV9)*24*60)</f>
        <v/>
      </c>
      <c r="AX9" s="15" t="str">
        <f>IF(AW9="","",AW9*15)</f>
        <v/>
      </c>
    </row>
    <row r="10" spans="1:51" x14ac:dyDescent="0.3">
      <c r="A10" s="14">
        <v>9</v>
      </c>
      <c r="B10" s="15" t="s">
        <v>58</v>
      </c>
      <c r="C10" s="16">
        <v>114</v>
      </c>
      <c r="D10" s="15" t="s">
        <v>59</v>
      </c>
      <c r="E10" s="15" t="s">
        <v>60</v>
      </c>
      <c r="F10" s="16" t="s">
        <v>37</v>
      </c>
      <c r="G10" s="17">
        <v>46</v>
      </c>
      <c r="I10" s="19">
        <v>62.07</v>
      </c>
      <c r="J10" s="20">
        <v>20</v>
      </c>
      <c r="K10" s="17">
        <v>36.25</v>
      </c>
      <c r="M10" s="19">
        <v>59.4</v>
      </c>
      <c r="O10" s="17">
        <v>30.34</v>
      </c>
      <c r="Q10" s="19">
        <v>38.69</v>
      </c>
      <c r="S10" s="17">
        <v>48.23</v>
      </c>
      <c r="U10" s="19">
        <v>49.47</v>
      </c>
      <c r="W10" s="17">
        <v>69.88</v>
      </c>
      <c r="Y10" s="19">
        <v>67.569999999999993</v>
      </c>
      <c r="AA10" s="17">
        <v>47.84</v>
      </c>
      <c r="AB10" s="18"/>
      <c r="AC10" s="21">
        <f>COUNTA(G10,I10,K10,M10,O10,Q10,S10,U10,W10,Y10,AA10)</f>
        <v>11</v>
      </c>
      <c r="AD10" s="22">
        <f>IFERROR(G10+I10+K10+M10+O10+Q10+S10+U10+W10+Y10+AA10,"DNF")</f>
        <v>555.74</v>
      </c>
      <c r="AE10" s="23">
        <f>H10+J10+L10+N10+P10+R10+T10+V10+X10+Z10+AB10</f>
        <v>20</v>
      </c>
      <c r="AF10" s="23">
        <f>IF(AX10="",0,AX10)</f>
        <v>0</v>
      </c>
      <c r="AG10" s="24">
        <f>IFERROR((AD10/4)+AE10+AF10,"DNF")</f>
        <v>158.935</v>
      </c>
      <c r="AT10" s="25">
        <f>SUM(AJ10:AS10)</f>
        <v>0</v>
      </c>
      <c r="AU10" s="25">
        <f>(AI10-AH10)-AT10</f>
        <v>0</v>
      </c>
      <c r="AV10" s="25">
        <v>9.375E-2</v>
      </c>
      <c r="AW10" s="15" t="str">
        <f>IF((AI10-AH10)-AT10-AV10&lt;0.000000001,"",((AI10-AH10)-AT10-AV10)*24*60)</f>
        <v/>
      </c>
      <c r="AX10" s="15" t="str">
        <f>IF(AW10="","",AW10*15)</f>
        <v/>
      </c>
    </row>
    <row r="11" spans="1:51" x14ac:dyDescent="0.3">
      <c r="A11" s="14">
        <v>10</v>
      </c>
      <c r="B11" s="15" t="s">
        <v>61</v>
      </c>
      <c r="C11" s="16">
        <v>78</v>
      </c>
      <c r="D11" s="15" t="s">
        <v>62</v>
      </c>
      <c r="E11" s="15" t="s">
        <v>63</v>
      </c>
      <c r="F11" s="16" t="s">
        <v>37</v>
      </c>
      <c r="G11" s="17">
        <v>48</v>
      </c>
      <c r="H11" s="18">
        <v>2</v>
      </c>
      <c r="I11" s="19">
        <v>58.75</v>
      </c>
      <c r="K11" s="17">
        <v>45.16</v>
      </c>
      <c r="M11" s="19">
        <v>67.45</v>
      </c>
      <c r="O11" s="17">
        <v>42.53</v>
      </c>
      <c r="Q11" s="19">
        <v>49.4</v>
      </c>
      <c r="S11" s="17">
        <v>54.58</v>
      </c>
      <c r="U11" s="19">
        <v>50.69</v>
      </c>
      <c r="W11" s="17">
        <v>89.19</v>
      </c>
      <c r="Y11" s="19">
        <v>73.87</v>
      </c>
      <c r="AA11" s="17">
        <v>48.88</v>
      </c>
      <c r="AB11" s="18"/>
      <c r="AC11" s="21">
        <f>COUNTA(G11,I11,K11,M11,O11,Q11,S11,U11,W11,Y11,AA11)</f>
        <v>11</v>
      </c>
      <c r="AD11" s="22">
        <f>IFERROR(G11+I11+K11+M11+O11+Q11+S11+U11+W11+Y11+AA11,"DNF")</f>
        <v>628.49999999999989</v>
      </c>
      <c r="AE11" s="23">
        <f>H11+J11+L11+N11+P11+R11+T11+V11+X11+Z11+AB11</f>
        <v>2</v>
      </c>
      <c r="AF11" s="23">
        <f>IF(AX11="",0,AX11)</f>
        <v>0</v>
      </c>
      <c r="AG11" s="24">
        <f>IFERROR((AD11/4)+AE11+AF11,"DNF")</f>
        <v>159.12499999999997</v>
      </c>
      <c r="AT11" s="25">
        <f>SUM(AJ11:AS11)</f>
        <v>0</v>
      </c>
      <c r="AU11" s="25">
        <f>(AI11-AH11)-AT11</f>
        <v>0</v>
      </c>
      <c r="AV11" s="25">
        <v>0.10416666666666667</v>
      </c>
      <c r="AW11" s="15" t="str">
        <f>IF((AI11-AH11)-AT11-AV11&lt;0.000000001,"",((AI11-AH11)-AT11-AV11)*24*60)</f>
        <v/>
      </c>
      <c r="AX11" s="15" t="str">
        <f>IF(AW11="","",AW11*15)</f>
        <v/>
      </c>
    </row>
    <row r="12" spans="1:51" x14ac:dyDescent="0.3">
      <c r="A12" s="14">
        <v>11</v>
      </c>
      <c r="B12" s="15" t="s">
        <v>64</v>
      </c>
      <c r="C12" s="16">
        <v>3</v>
      </c>
      <c r="D12" s="15" t="s">
        <v>65</v>
      </c>
      <c r="E12" s="15" t="s">
        <v>66</v>
      </c>
      <c r="F12" s="16" t="s">
        <v>37</v>
      </c>
      <c r="G12" s="17">
        <v>45</v>
      </c>
      <c r="H12" s="18">
        <v>2</v>
      </c>
      <c r="I12" s="19">
        <v>52.75</v>
      </c>
      <c r="K12" s="17">
        <v>41.75</v>
      </c>
      <c r="M12" s="19">
        <v>77.69</v>
      </c>
      <c r="O12" s="17">
        <v>31.22</v>
      </c>
      <c r="Q12" s="19">
        <v>43.09</v>
      </c>
      <c r="S12" s="17">
        <v>51.25</v>
      </c>
      <c r="U12" s="19">
        <v>50.66</v>
      </c>
      <c r="W12" s="17">
        <v>87.94</v>
      </c>
      <c r="X12" s="18">
        <v>4</v>
      </c>
      <c r="Y12" s="19">
        <v>77.63</v>
      </c>
      <c r="AA12" s="17">
        <v>58.47</v>
      </c>
      <c r="AB12" s="18"/>
      <c r="AC12" s="21">
        <f>COUNTA(G12,I12,K12,M12,O12,Q12,S12,U12,W12,Y12,AA12)</f>
        <v>11</v>
      </c>
      <c r="AD12" s="22">
        <f>IFERROR(G12+I12+K12+M12+O12+Q12+S12+U12+W12+Y12+AA12,"DNF")</f>
        <v>617.45000000000005</v>
      </c>
      <c r="AE12" s="23">
        <f>H12+J12+L12+N12+P12+R12+T12+V12+X12+Z12+AB12</f>
        <v>6</v>
      </c>
      <c r="AF12" s="23">
        <f>IF(AX12="",0,AX12)</f>
        <v>0</v>
      </c>
      <c r="AG12" s="24">
        <f>IFERROR((AD12/4)+AE12+AF12,"DNF")</f>
        <v>160.36250000000001</v>
      </c>
      <c r="AT12" s="25">
        <f>SUM(AJ12:AS12)</f>
        <v>0</v>
      </c>
      <c r="AU12" s="25">
        <f>(AI12-AH12)-AT12</f>
        <v>0</v>
      </c>
      <c r="AV12" s="25">
        <v>0.10416666666666667</v>
      </c>
      <c r="AW12" s="15" t="str">
        <f>IF((AI12-AH12)-AT12-AV12&lt;0.000000001,"",((AI12-AH12)-AT12-AV12)*24*60)</f>
        <v/>
      </c>
      <c r="AX12" s="15" t="str">
        <f>IF(AW12="","",AW12*15)</f>
        <v/>
      </c>
    </row>
    <row r="13" spans="1:51" x14ac:dyDescent="0.3">
      <c r="A13" s="14">
        <v>12</v>
      </c>
      <c r="B13" s="15" t="s">
        <v>67</v>
      </c>
      <c r="C13" s="16">
        <v>80</v>
      </c>
      <c r="D13" s="15" t="s">
        <v>68</v>
      </c>
      <c r="E13" s="15" t="s">
        <v>69</v>
      </c>
      <c r="F13" s="16" t="s">
        <v>37</v>
      </c>
      <c r="G13" s="17">
        <v>67</v>
      </c>
      <c r="H13" s="18">
        <v>2</v>
      </c>
      <c r="I13" s="19">
        <v>72.680000000000007</v>
      </c>
      <c r="K13" s="17">
        <v>47.57</v>
      </c>
      <c r="M13" s="19">
        <v>76.16</v>
      </c>
      <c r="O13" s="17">
        <v>35.21</v>
      </c>
      <c r="Q13" s="19">
        <v>48.06</v>
      </c>
      <c r="S13" s="17">
        <v>58.81</v>
      </c>
      <c r="U13" s="19">
        <v>54.87</v>
      </c>
      <c r="W13" s="17">
        <v>98.54</v>
      </c>
      <c r="Y13" s="19">
        <v>80.94</v>
      </c>
      <c r="AA13" s="17">
        <v>57.57</v>
      </c>
      <c r="AB13" s="18"/>
      <c r="AC13" s="21">
        <f>COUNTA(G13,I13,K13,M13,O13,Q13,S13,U13,W13,Y13,AA13)</f>
        <v>11</v>
      </c>
      <c r="AD13" s="22">
        <f>IFERROR(G13+I13+K13+M13+O13+Q13+S13+U13+W13+Y13+AA13,"DNF")</f>
        <v>697.41</v>
      </c>
      <c r="AE13" s="23">
        <f>H13+J13+L13+N13+P13+R13+T13+V13+X13+Z13+AB13</f>
        <v>2</v>
      </c>
      <c r="AF13" s="23">
        <f>IF(AX13="",0,AX13)</f>
        <v>0</v>
      </c>
      <c r="AG13" s="24">
        <f>IFERROR((AD13/4)+AE13+AF13,"DNF")</f>
        <v>176.35249999999999</v>
      </c>
      <c r="AT13" s="25">
        <f>SUM(AJ13:AS13)</f>
        <v>0</v>
      </c>
      <c r="AU13" s="25">
        <f>(AI13-AH13)-AT13</f>
        <v>0</v>
      </c>
      <c r="AV13" s="25">
        <v>9.375E-2</v>
      </c>
      <c r="AW13" s="15" t="str">
        <f>IF((AI13-AH13)-AT13-AV13&lt;0.000000001,"",((AI13-AH13)-AT13-AV13)*24*60)</f>
        <v/>
      </c>
      <c r="AX13" s="15" t="str">
        <f>IF(AW13="","",AW13*15)</f>
        <v/>
      </c>
    </row>
    <row r="14" spans="1:51" x14ac:dyDescent="0.3">
      <c r="A14" s="14">
        <v>13</v>
      </c>
      <c r="B14" s="15" t="s">
        <v>70</v>
      </c>
      <c r="C14" s="16">
        <v>82</v>
      </c>
      <c r="D14" s="15" t="s">
        <v>71</v>
      </c>
      <c r="E14" s="15" t="s">
        <v>72</v>
      </c>
      <c r="F14" s="16" t="s">
        <v>37</v>
      </c>
      <c r="G14" s="17">
        <v>71</v>
      </c>
      <c r="H14" s="18">
        <v>2</v>
      </c>
      <c r="I14" s="19">
        <v>65.47</v>
      </c>
      <c r="K14" s="17">
        <v>49.41</v>
      </c>
      <c r="L14" s="18">
        <v>2</v>
      </c>
      <c r="M14" s="19">
        <v>77.59</v>
      </c>
      <c r="O14" s="17">
        <v>35.03</v>
      </c>
      <c r="Q14" s="19">
        <v>49.29</v>
      </c>
      <c r="S14" s="17">
        <v>54.88</v>
      </c>
      <c r="U14" s="19">
        <v>55.82</v>
      </c>
      <c r="V14" s="20">
        <v>2</v>
      </c>
      <c r="W14" s="17">
        <v>86.22</v>
      </c>
      <c r="X14" s="18">
        <v>2</v>
      </c>
      <c r="Y14" s="19">
        <v>82.22</v>
      </c>
      <c r="AA14" s="17">
        <v>63</v>
      </c>
      <c r="AB14" s="18">
        <v>4</v>
      </c>
      <c r="AC14" s="21">
        <f>COUNTA(G14,I14,K14,M14,O14,Q14,S14,U14,W14,Y14,AA14)</f>
        <v>11</v>
      </c>
      <c r="AD14" s="22">
        <f>IFERROR(G14+I14+K14+M14+O14+Q14+S14+U14+W14+Y14+AA14,"DNF")</f>
        <v>689.93000000000006</v>
      </c>
      <c r="AE14" s="23">
        <f>H14+J14+L14+N14+P14+R14+T14+V14+X14+Z14+AB14</f>
        <v>12</v>
      </c>
      <c r="AF14" s="23">
        <f>IF(AX14="",0,AX14)</f>
        <v>0</v>
      </c>
      <c r="AG14" s="24">
        <f>IFERROR((AD14/4)+AE14+AF14,"DNF")</f>
        <v>184.48250000000002</v>
      </c>
      <c r="AT14" s="25">
        <f>SUM(AJ14:AS14)</f>
        <v>0</v>
      </c>
      <c r="AU14" s="25">
        <f>(AI14-AH14)-AT14</f>
        <v>0</v>
      </c>
      <c r="AV14" s="25">
        <v>0.10416666666666667</v>
      </c>
      <c r="AW14" s="15" t="str">
        <f>IF((AI14-AH14)-AT14-AV14&lt;0.000000001,"",((AI14-AH14)-AT14-AV14)*24*60)</f>
        <v/>
      </c>
      <c r="AX14" s="15" t="str">
        <f>IF(AW14="","",AW14*15)</f>
        <v/>
      </c>
    </row>
    <row r="15" spans="1:51" x14ac:dyDescent="0.3">
      <c r="A15" s="14">
        <v>14</v>
      </c>
      <c r="B15" s="15" t="s">
        <v>73</v>
      </c>
      <c r="C15" s="16">
        <v>125</v>
      </c>
      <c r="D15" s="15" t="s">
        <v>74</v>
      </c>
      <c r="E15" s="15" t="s">
        <v>75</v>
      </c>
      <c r="F15" s="16" t="s">
        <v>37</v>
      </c>
      <c r="G15" s="17">
        <v>53</v>
      </c>
      <c r="H15" s="18">
        <v>4</v>
      </c>
      <c r="I15" s="19">
        <v>62.22</v>
      </c>
      <c r="K15" s="17">
        <v>47.66</v>
      </c>
      <c r="L15" s="18">
        <v>2</v>
      </c>
      <c r="M15" s="19">
        <v>78.03</v>
      </c>
      <c r="O15" s="17">
        <v>33.81</v>
      </c>
      <c r="Q15" s="19">
        <v>71.069999999999993</v>
      </c>
      <c r="S15" s="17">
        <v>64.790000000000006</v>
      </c>
      <c r="U15" s="19">
        <v>53.22</v>
      </c>
      <c r="W15" s="17">
        <v>101.97</v>
      </c>
      <c r="Y15" s="19">
        <v>83.28</v>
      </c>
      <c r="AA15" s="17">
        <v>60</v>
      </c>
      <c r="AB15" s="18">
        <v>2</v>
      </c>
      <c r="AC15" s="21">
        <f>COUNTA(G15,I15,K15,M15,O15,Q15,S15,U15,W15,Y15,AA15)</f>
        <v>11</v>
      </c>
      <c r="AD15" s="22">
        <f>IFERROR(G15+I15+K15+M15+O15+Q15+S15+U15+W15+Y15+AA15,"DNF")</f>
        <v>709.05000000000007</v>
      </c>
      <c r="AE15" s="23">
        <f>H15+J15+L15+N15+P15+R15+T15+V15+X15+Z15+AB15</f>
        <v>8</v>
      </c>
      <c r="AF15" s="23">
        <f>IF(AX15="",0,AX15)</f>
        <v>0</v>
      </c>
      <c r="AG15" s="24">
        <f>IFERROR((AD15/4)+AE15+AF15,"DNF")</f>
        <v>185.26250000000002</v>
      </c>
      <c r="AT15" s="25">
        <f>SUM(AJ15:AS15)</f>
        <v>0</v>
      </c>
      <c r="AU15" s="25">
        <f>(AI15-AH15)-AT15</f>
        <v>0</v>
      </c>
      <c r="AV15" s="25">
        <v>0.10416666666666667</v>
      </c>
      <c r="AW15" s="15" t="str">
        <f>IF((AI15-AH15)-AT15-AV15&lt;0.000000001,"",((AI15-AH15)-AT15-AV15)*24*60)</f>
        <v/>
      </c>
      <c r="AX15" s="15" t="str">
        <f>IF(AW15="","",AW15*15)</f>
        <v/>
      </c>
    </row>
    <row r="16" spans="1:51" x14ac:dyDescent="0.3">
      <c r="A16" s="14">
        <v>15</v>
      </c>
      <c r="B16" s="15" t="s">
        <v>76</v>
      </c>
      <c r="C16" s="16">
        <v>104</v>
      </c>
      <c r="D16" s="15" t="s">
        <v>77</v>
      </c>
      <c r="E16" s="15" t="s">
        <v>78</v>
      </c>
      <c r="F16" s="16" t="s">
        <v>37</v>
      </c>
      <c r="G16" s="17">
        <v>57</v>
      </c>
      <c r="I16" s="19">
        <v>63.82</v>
      </c>
      <c r="K16" s="17">
        <v>50.56</v>
      </c>
      <c r="L16" s="18">
        <v>2</v>
      </c>
      <c r="M16" s="19">
        <v>89.75</v>
      </c>
      <c r="O16" s="17">
        <v>37.32</v>
      </c>
      <c r="Q16" s="19">
        <v>46.94</v>
      </c>
      <c r="S16" s="17">
        <v>58.6</v>
      </c>
      <c r="U16" s="19">
        <v>58.03</v>
      </c>
      <c r="W16" s="17">
        <v>102.56</v>
      </c>
      <c r="Y16" s="19">
        <v>115.09</v>
      </c>
      <c r="AA16" s="17">
        <v>59.91</v>
      </c>
      <c r="AB16" s="18"/>
      <c r="AC16" s="21">
        <f>COUNTA(G16,I16,K16,M16,O16,Q16,S16,U16,W16,Y16,AA16)</f>
        <v>11</v>
      </c>
      <c r="AD16" s="22">
        <f>IFERROR(G16+I16+K16+M16+O16+Q16+S16+U16+W16+Y16+AA16,"DNF")</f>
        <v>739.57999999999993</v>
      </c>
      <c r="AE16" s="23">
        <f>H16+J16+L16+N16+P16+R16+T16+V16+X16+Z16+AB16</f>
        <v>2</v>
      </c>
      <c r="AF16" s="23">
        <f>IF(AX16="",0,AX16)</f>
        <v>0</v>
      </c>
      <c r="AG16" s="24">
        <f>IFERROR((AD16/4)+AE16+AF16,"DNF")</f>
        <v>186.89499999999998</v>
      </c>
      <c r="AT16" s="25">
        <f>SUM(AJ16:AS16)</f>
        <v>0</v>
      </c>
      <c r="AU16" s="25">
        <f>(AI16-AH16)-AT16</f>
        <v>0</v>
      </c>
      <c r="AV16" s="25">
        <v>0.10416666666666667</v>
      </c>
      <c r="AW16" s="15" t="str">
        <f>IF((AI16-AH16)-AT16-AV16&lt;0.000000001,"",((AI16-AH16)-AT16-AV16)*24*60)</f>
        <v/>
      </c>
      <c r="AX16" s="15" t="str">
        <f>IF(AW16="","",AW16*15)</f>
        <v/>
      </c>
    </row>
    <row r="17" spans="1:51" x14ac:dyDescent="0.3">
      <c r="A17" s="14">
        <v>16</v>
      </c>
      <c r="B17" s="15" t="s">
        <v>79</v>
      </c>
      <c r="C17" s="16">
        <v>130</v>
      </c>
      <c r="D17" s="15" t="s">
        <v>80</v>
      </c>
      <c r="E17" s="15" t="s">
        <v>81</v>
      </c>
      <c r="F17" s="16" t="s">
        <v>37</v>
      </c>
      <c r="G17" s="17">
        <v>59</v>
      </c>
      <c r="I17" s="19">
        <v>66.5</v>
      </c>
      <c r="K17" s="17">
        <v>52.35</v>
      </c>
      <c r="M17" s="19">
        <v>109.19</v>
      </c>
      <c r="O17" s="17">
        <v>41.87</v>
      </c>
      <c r="Q17" s="19">
        <v>55.87</v>
      </c>
      <c r="S17" s="17">
        <v>82.06</v>
      </c>
      <c r="U17" s="19">
        <v>62.56</v>
      </c>
      <c r="W17" s="17">
        <v>110.09</v>
      </c>
      <c r="Y17" s="19">
        <v>107.03</v>
      </c>
      <c r="AA17" s="17">
        <v>73.97</v>
      </c>
      <c r="AB17" s="18">
        <v>2</v>
      </c>
      <c r="AC17" s="21">
        <f>COUNTA(G17,I17,K17,M17,O17,Q17,S17,U17,W17,Y17,AA17)</f>
        <v>11</v>
      </c>
      <c r="AD17" s="22">
        <f>IFERROR(G17+I17+K17+M17+O17+Q17+S17+U17+W17+Y17+AA17,"DNF")</f>
        <v>820.49</v>
      </c>
      <c r="AE17" s="23">
        <f>H17+J17+L17+N17+P17+R17+T17+V17+X17+Z17+AB17</f>
        <v>2</v>
      </c>
      <c r="AF17" s="23">
        <f>IF(AX17="",0,AX17)</f>
        <v>0</v>
      </c>
      <c r="AG17" s="24">
        <f>IFERROR((AD17/4)+AE17+AF17,"DNF")</f>
        <v>207.1225</v>
      </c>
      <c r="AT17" s="25">
        <f>SUM(AJ17:AS17)</f>
        <v>0</v>
      </c>
      <c r="AU17" s="25">
        <f>(AI17-AH17)-AT17</f>
        <v>0</v>
      </c>
      <c r="AV17" s="25">
        <v>0.10416666666666667</v>
      </c>
      <c r="AW17" s="15" t="str">
        <f>IF((AI17-AH17)-AT17-AV17&lt;0.000000001,"",((AI17-AH17)-AT17-AV17)*24*60)</f>
        <v/>
      </c>
      <c r="AX17" s="15" t="str">
        <f>IF(AW17="","",AW17*15)</f>
        <v/>
      </c>
    </row>
    <row r="18" spans="1:51" x14ac:dyDescent="0.3">
      <c r="A18" s="14">
        <v>17</v>
      </c>
      <c r="B18" s="15" t="s">
        <v>82</v>
      </c>
      <c r="C18" s="16">
        <v>16</v>
      </c>
      <c r="D18" s="15" t="s">
        <v>83</v>
      </c>
      <c r="E18" s="15" t="s">
        <v>84</v>
      </c>
      <c r="F18" s="16" t="s">
        <v>37</v>
      </c>
      <c r="G18" s="17">
        <v>60</v>
      </c>
      <c r="H18" s="18">
        <v>2</v>
      </c>
      <c r="I18" s="19">
        <v>76.37</v>
      </c>
      <c r="K18" s="17">
        <v>54.57</v>
      </c>
      <c r="M18" s="19">
        <v>96.54</v>
      </c>
      <c r="O18" s="17">
        <v>42.88</v>
      </c>
      <c r="Q18" s="19">
        <v>55.41</v>
      </c>
      <c r="R18" s="20">
        <v>20</v>
      </c>
      <c r="S18" s="17">
        <v>77.400000000000006</v>
      </c>
      <c r="U18" s="19">
        <v>63.31</v>
      </c>
      <c r="W18" s="17">
        <v>128.03</v>
      </c>
      <c r="X18" s="18">
        <v>20</v>
      </c>
      <c r="Y18" s="19">
        <v>107.31</v>
      </c>
      <c r="AA18" s="17">
        <v>76.25</v>
      </c>
      <c r="AB18" s="18"/>
      <c r="AC18" s="21">
        <f>COUNTA(G18,I18,K18,M18,O18,Q18,S18,U18,W18,Y18,AA18)</f>
        <v>11</v>
      </c>
      <c r="AD18" s="22">
        <f>IFERROR(G18+I18+K18+M18+O18+Q18+S18+U18+W18+Y18+AA18,"DNF")</f>
        <v>838.06999999999994</v>
      </c>
      <c r="AE18" s="23">
        <f>H18+J18+L18+N18+P18+R18+T18+V18+X18+Z18+AB18</f>
        <v>42</v>
      </c>
      <c r="AF18" s="23">
        <f>IF(AX18="",0,AX18)</f>
        <v>0</v>
      </c>
      <c r="AG18" s="24">
        <f>IFERROR((AD18/4)+AE18+AF18,"DNF")</f>
        <v>251.51749999999998</v>
      </c>
      <c r="AT18" s="25">
        <f>SUM(AJ18:AS18)</f>
        <v>0</v>
      </c>
      <c r="AU18" s="25">
        <f>(AI18-AH18)-AT18</f>
        <v>0</v>
      </c>
      <c r="AV18" s="25">
        <v>0.10416666666666667</v>
      </c>
      <c r="AW18" s="15" t="str">
        <f>IF((AI18-AH18)-AT18-AV18&lt;0.000000001,"",((AI18-AH18)-AT18-AV18)*24*60)</f>
        <v/>
      </c>
      <c r="AX18" s="15" t="str">
        <f>IF(AW18="","",AW18*15)</f>
        <v/>
      </c>
    </row>
    <row r="19" spans="1:51" x14ac:dyDescent="0.3">
      <c r="B19" s="15" t="s">
        <v>85</v>
      </c>
      <c r="C19" s="16">
        <v>63</v>
      </c>
      <c r="D19" s="15" t="s">
        <v>86</v>
      </c>
      <c r="E19" s="15" t="s">
        <v>87</v>
      </c>
      <c r="F19" s="16" t="s">
        <v>37</v>
      </c>
      <c r="G19" s="17">
        <v>74</v>
      </c>
      <c r="H19" s="18">
        <v>2</v>
      </c>
      <c r="I19" s="19">
        <v>89.1</v>
      </c>
      <c r="K19" s="17" t="s">
        <v>88</v>
      </c>
      <c r="M19" s="19">
        <v>141.16</v>
      </c>
      <c r="O19" s="17">
        <v>55</v>
      </c>
      <c r="Q19" s="19">
        <v>72.34</v>
      </c>
      <c r="S19" s="17">
        <v>92.47</v>
      </c>
      <c r="T19" s="18">
        <v>10</v>
      </c>
      <c r="U19" s="19">
        <v>79.06</v>
      </c>
      <c r="W19" s="17">
        <v>166.85</v>
      </c>
      <c r="Y19" s="19">
        <v>163.97</v>
      </c>
      <c r="AA19" s="17">
        <v>97.47</v>
      </c>
      <c r="AB19" s="18"/>
      <c r="AC19" s="21">
        <f>COUNTA(G19,I19,K19,M19,O19,Q19,S19,U19,W19,Y19,AA19)</f>
        <v>11</v>
      </c>
      <c r="AD19" s="22" t="str">
        <f>IFERROR(G19+I19+K19+M19+O19+Q19+S19+U19+W19+Y19+AA19,"DNF")</f>
        <v>DNF</v>
      </c>
      <c r="AE19" s="23">
        <f>H19+J19+L19+N19+P19+R19+T19+V19+X19+Z19+AB19</f>
        <v>12</v>
      </c>
      <c r="AF19" s="23">
        <f>IF(AX19="",0,AX19)</f>
        <v>0</v>
      </c>
      <c r="AG19" s="24" t="str">
        <f>IFERROR((AD19/4)+AE19+AF19,"DNF")</f>
        <v>DNF</v>
      </c>
      <c r="AT19" s="25">
        <f>SUM(AJ19:AS19)</f>
        <v>0</v>
      </c>
      <c r="AU19" s="25">
        <f>(AI19-AH19)-AT19</f>
        <v>0</v>
      </c>
      <c r="AV19" s="25">
        <v>9.375E-2</v>
      </c>
      <c r="AW19" s="15" t="str">
        <f>IF((AI19-AH19)-AT19-AV19&lt;0.000000001,"",((AI19-AH19)-AT19-AV19)*24*60)</f>
        <v/>
      </c>
      <c r="AX19" s="15" t="str">
        <f>IF(AW19="","",AW19*15)</f>
        <v/>
      </c>
    </row>
    <row r="20" spans="1:51" s="28" customFormat="1" ht="13.5" thickBot="1" x14ac:dyDescent="0.35">
      <c r="A20" s="27"/>
      <c r="B20" s="28" t="s">
        <v>89</v>
      </c>
      <c r="C20" s="29">
        <v>124</v>
      </c>
      <c r="D20" s="28" t="s">
        <v>90</v>
      </c>
      <c r="E20" s="28" t="s">
        <v>91</v>
      </c>
      <c r="F20" s="29" t="s">
        <v>37</v>
      </c>
      <c r="G20" s="30">
        <v>55</v>
      </c>
      <c r="H20" s="31"/>
      <c r="I20" s="32">
        <v>58.66</v>
      </c>
      <c r="J20" s="33"/>
      <c r="K20" s="30">
        <v>45.09</v>
      </c>
      <c r="L20" s="31"/>
      <c r="M20" s="32">
        <v>81.34</v>
      </c>
      <c r="N20" s="33"/>
      <c r="O20" s="30">
        <v>31.66</v>
      </c>
      <c r="P20" s="31"/>
      <c r="Q20" s="32">
        <v>45.13</v>
      </c>
      <c r="R20" s="33"/>
      <c r="S20" s="30">
        <v>53.88</v>
      </c>
      <c r="T20" s="31"/>
      <c r="U20" s="32" t="s">
        <v>88</v>
      </c>
      <c r="V20" s="33"/>
      <c r="W20" s="30">
        <v>88.75</v>
      </c>
      <c r="X20" s="31"/>
      <c r="Y20" s="32">
        <v>85.34</v>
      </c>
      <c r="Z20" s="33"/>
      <c r="AA20" s="30">
        <v>60.06</v>
      </c>
      <c r="AB20" s="31"/>
      <c r="AC20" s="34">
        <f>COUNTA(G20,I20,K20,M20,O20,Q20,S20,U20,W20,Y20,AA20)</f>
        <v>11</v>
      </c>
      <c r="AD20" s="35" t="str">
        <f>IFERROR(G20+I20+K20+M20+O20+Q20+S20+U20+W20+Y20+AA20,"DNF")</f>
        <v>DNF</v>
      </c>
      <c r="AE20" s="36">
        <f>H20+J20+L20+N20+P20+R20+T20+V20+X20+Z20+AB20</f>
        <v>0</v>
      </c>
      <c r="AF20" s="36">
        <f>IF(AX20="",0,AX20)</f>
        <v>0</v>
      </c>
      <c r="AG20" s="37" t="str">
        <f>IFERROR((AD20/4)+AE20+AF20,"DNF")</f>
        <v>DNF</v>
      </c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>
        <f>SUM(AJ20:AS20)</f>
        <v>0</v>
      </c>
      <c r="AU20" s="38">
        <f>(AI20-AH20)-AT20</f>
        <v>0</v>
      </c>
      <c r="AV20" s="38">
        <v>9.375E-2</v>
      </c>
      <c r="AW20" s="28" t="str">
        <f>IF((AI20-AH20)-AT20-AV20&lt;0.000000001,"",((AI20-AH20)-AT20-AV20)*24*60)</f>
        <v/>
      </c>
      <c r="AX20" s="28" t="str">
        <f>IF(AW20="","",AW20*15)</f>
        <v/>
      </c>
      <c r="AY20" s="39"/>
    </row>
    <row r="21" spans="1:51" s="41" customFormat="1" x14ac:dyDescent="0.3">
      <c r="A21" s="40">
        <v>1</v>
      </c>
      <c r="B21" s="41" t="s">
        <v>92</v>
      </c>
      <c r="C21" s="42">
        <v>34</v>
      </c>
      <c r="D21" s="41" t="s">
        <v>93</v>
      </c>
      <c r="E21" s="41" t="s">
        <v>94</v>
      </c>
      <c r="F21" s="42" t="s">
        <v>95</v>
      </c>
      <c r="G21" s="43">
        <v>50</v>
      </c>
      <c r="H21" s="44"/>
      <c r="I21" s="45">
        <v>51.35</v>
      </c>
      <c r="J21" s="46"/>
      <c r="K21" s="43">
        <v>40.5</v>
      </c>
      <c r="L21" s="44"/>
      <c r="M21" s="45">
        <v>62.84</v>
      </c>
      <c r="N21" s="46"/>
      <c r="O21" s="43">
        <v>27.79</v>
      </c>
      <c r="P21" s="44"/>
      <c r="Q21" s="45">
        <v>37.869999999999997</v>
      </c>
      <c r="R21" s="46"/>
      <c r="S21" s="43">
        <v>47.06</v>
      </c>
      <c r="T21" s="44"/>
      <c r="U21" s="45">
        <v>45.78</v>
      </c>
      <c r="V21" s="46"/>
      <c r="W21" s="43">
        <v>71.81</v>
      </c>
      <c r="X21" s="44"/>
      <c r="Y21" s="45">
        <v>68.78</v>
      </c>
      <c r="Z21" s="46"/>
      <c r="AA21" s="43">
        <v>44.81</v>
      </c>
      <c r="AB21" s="44"/>
      <c r="AC21" s="47">
        <f>COUNTA(G21,I21,K21,M21,O21,Q21,S21,U21,W21,Y21,AA21)</f>
        <v>11</v>
      </c>
      <c r="AD21" s="48">
        <f>IFERROR(G21+I21+K21+M21+O21+Q21+S21+U21+W21+Y21+AA21,"DNF")</f>
        <v>548.58999999999992</v>
      </c>
      <c r="AE21" s="49">
        <f>H21+J21+L21+N21+P21+R21+T21+V21+X21+Z21+AB21</f>
        <v>0</v>
      </c>
      <c r="AF21" s="49">
        <f>IF(AX21="",0,AX21)</f>
        <v>0</v>
      </c>
      <c r="AG21" s="50">
        <f>IFERROR((AD21/4)+AE21+AF21,"DNF")</f>
        <v>137.14749999999998</v>
      </c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>
        <f>SUM(AJ21:AS21)</f>
        <v>0</v>
      </c>
      <c r="AU21" s="51">
        <f>(AI21-AH21)-AT21</f>
        <v>0</v>
      </c>
      <c r="AV21" s="51">
        <v>9.375E-2</v>
      </c>
      <c r="AW21" s="41" t="str">
        <f>IF((AI21-AH21)-AT21-AV21&lt;0.000000001,"",((AI21-AH21)-AT21-AV21)*24*60)</f>
        <v/>
      </c>
      <c r="AX21" s="41" t="str">
        <f>IF(AW21="","",AW21*15)</f>
        <v/>
      </c>
      <c r="AY21" s="52"/>
    </row>
    <row r="22" spans="1:51" x14ac:dyDescent="0.3">
      <c r="A22" s="14">
        <v>2</v>
      </c>
      <c r="B22" s="15" t="s">
        <v>96</v>
      </c>
      <c r="C22" s="16">
        <v>28</v>
      </c>
      <c r="D22" s="15" t="s">
        <v>97</v>
      </c>
      <c r="E22" s="15" t="s">
        <v>98</v>
      </c>
      <c r="F22" s="16" t="s">
        <v>95</v>
      </c>
      <c r="G22" s="17">
        <v>48</v>
      </c>
      <c r="I22" s="19">
        <v>48.53</v>
      </c>
      <c r="K22" s="17">
        <v>39.22</v>
      </c>
      <c r="M22" s="19">
        <v>60</v>
      </c>
      <c r="O22" s="17">
        <v>29.81</v>
      </c>
      <c r="Q22" s="19">
        <v>36.25</v>
      </c>
      <c r="S22" s="17">
        <v>50.56</v>
      </c>
      <c r="U22" s="19">
        <v>44.37</v>
      </c>
      <c r="W22" s="17">
        <v>68.06</v>
      </c>
      <c r="X22" s="18">
        <v>2</v>
      </c>
      <c r="Y22" s="19">
        <v>70.72</v>
      </c>
      <c r="AA22" s="17">
        <v>46.35</v>
      </c>
      <c r="AB22" s="18"/>
      <c r="AC22" s="21">
        <f>COUNTA(G22,I22,K22,M22,O22,Q22,S22,U22,W22,Y22,AA22)</f>
        <v>11</v>
      </c>
      <c r="AD22" s="22">
        <f>IFERROR(G22+I22+K22+M22+O22+Q22+S22+U22+W22+Y22+AA22,"DNF")</f>
        <v>541.87</v>
      </c>
      <c r="AE22" s="23">
        <f>H22+J22+L22+N22+P22+R22+T22+V22+X22+Z22+AB22</f>
        <v>2</v>
      </c>
      <c r="AF22" s="23">
        <f>IF(AX22="",0,AX22)</f>
        <v>0</v>
      </c>
      <c r="AG22" s="24">
        <f>IFERROR((AD22/4)+AE22+AF22,"DNF")</f>
        <v>137.4675</v>
      </c>
      <c r="AT22" s="25">
        <f>SUM(AJ22:AS22)</f>
        <v>0</v>
      </c>
      <c r="AU22" s="25">
        <f>(AI22-AH22)-AT22</f>
        <v>0</v>
      </c>
      <c r="AV22" s="25">
        <v>9.375E-2</v>
      </c>
      <c r="AW22" s="15" t="str">
        <f>IF((AI22-AH22)-AT22-AV22&lt;0.000000001,"",((AI22-AH22)-AT22-AV22)*24*60)</f>
        <v/>
      </c>
      <c r="AX22" s="15" t="str">
        <f>IF(AW22="","",AW22*15)</f>
        <v/>
      </c>
    </row>
    <row r="23" spans="1:51" x14ac:dyDescent="0.3">
      <c r="A23" s="14">
        <v>3</v>
      </c>
      <c r="B23" s="15" t="s">
        <v>99</v>
      </c>
      <c r="C23" s="16">
        <v>61</v>
      </c>
      <c r="D23" s="15" t="s">
        <v>100</v>
      </c>
      <c r="E23" s="15" t="s">
        <v>75</v>
      </c>
      <c r="F23" s="16" t="s">
        <v>95</v>
      </c>
      <c r="G23" s="17">
        <v>44</v>
      </c>
      <c r="I23" s="19">
        <v>50.59</v>
      </c>
      <c r="K23" s="17">
        <v>39.909999999999997</v>
      </c>
      <c r="M23" s="19">
        <v>64.28</v>
      </c>
      <c r="O23" s="17">
        <v>28.44</v>
      </c>
      <c r="Q23" s="19">
        <v>38.21</v>
      </c>
      <c r="S23" s="17">
        <v>49.75</v>
      </c>
      <c r="U23" s="19">
        <v>47.87</v>
      </c>
      <c r="W23" s="17">
        <v>79.59</v>
      </c>
      <c r="X23" s="18">
        <v>2</v>
      </c>
      <c r="Y23" s="19">
        <v>72.72</v>
      </c>
      <c r="AA23" s="17">
        <v>49.06</v>
      </c>
      <c r="AB23" s="18"/>
      <c r="AC23" s="21">
        <f>COUNTA(G23,I23,K23,M23,O23,Q23,S23,U23,W23,Y23,AA23)</f>
        <v>11</v>
      </c>
      <c r="AD23" s="22">
        <f>IFERROR(G23+I23+K23+M23+O23+Q23+S23+U23+W23+Y23+AA23,"DNF")</f>
        <v>564.42000000000007</v>
      </c>
      <c r="AE23" s="23">
        <f>H23+J23+L23+N23+P23+R23+T23+V23+X23+Z23+AB23</f>
        <v>2</v>
      </c>
      <c r="AF23" s="23">
        <f>IF(AX23="",0,AX23)</f>
        <v>0</v>
      </c>
      <c r="AG23" s="24">
        <f>IFERROR((AD23/4)+AE23+AF23,"DNF")</f>
        <v>143.10500000000002</v>
      </c>
      <c r="AT23" s="25">
        <f>SUM(AJ23:AS23)</f>
        <v>0</v>
      </c>
      <c r="AU23" s="25">
        <f>(AI23-AH23)-AT23</f>
        <v>0</v>
      </c>
      <c r="AV23" s="25">
        <v>9.375E-2</v>
      </c>
      <c r="AW23" s="15" t="str">
        <f>IF((AI23-AH23)-AT23-AV23&lt;0.000000001,"",((AI23-AH23)-AT23-AV23)*24*60)</f>
        <v/>
      </c>
      <c r="AX23" s="15" t="str">
        <f>IF(AW23="","",AW23*15)</f>
        <v/>
      </c>
    </row>
    <row r="24" spans="1:51" x14ac:dyDescent="0.3">
      <c r="A24" s="14">
        <v>4</v>
      </c>
      <c r="B24" s="15" t="s">
        <v>101</v>
      </c>
      <c r="C24" s="16">
        <v>49</v>
      </c>
      <c r="D24" s="15" t="s">
        <v>102</v>
      </c>
      <c r="E24" s="15" t="s">
        <v>103</v>
      </c>
      <c r="F24" s="16" t="s">
        <v>95</v>
      </c>
      <c r="G24" s="17">
        <v>52</v>
      </c>
      <c r="I24" s="19">
        <v>53.06</v>
      </c>
      <c r="K24" s="17">
        <v>41.72</v>
      </c>
      <c r="M24" s="19">
        <v>68.94</v>
      </c>
      <c r="O24" s="17">
        <v>28.22</v>
      </c>
      <c r="Q24" s="19">
        <v>38.22</v>
      </c>
      <c r="S24" s="17">
        <v>50</v>
      </c>
      <c r="U24" s="19">
        <v>47.81</v>
      </c>
      <c r="W24" s="17">
        <v>87.9</v>
      </c>
      <c r="Y24" s="19">
        <v>77.22</v>
      </c>
      <c r="AA24" s="17">
        <v>46.25</v>
      </c>
      <c r="AB24" s="18"/>
      <c r="AC24" s="21">
        <f>COUNTA(G24,I24,K24,M24,O24,Q24,S24,U24,W24,Y24,AA24)</f>
        <v>11</v>
      </c>
      <c r="AD24" s="22">
        <f>IFERROR(G24+I24+K24+M24+O24+Q24+S24+U24+W24+Y24+AA24,"DNF")</f>
        <v>591.34</v>
      </c>
      <c r="AE24" s="23">
        <f>H24+J24+L24+N24+P24+R24+T24+V24+X24+Z24+AB24</f>
        <v>0</v>
      </c>
      <c r="AF24" s="23">
        <f>IF(AX24="",0,AX24)</f>
        <v>0</v>
      </c>
      <c r="AG24" s="24">
        <f>IFERROR((AD24/4)+AE24+AF24,"DNF")</f>
        <v>147.83500000000001</v>
      </c>
      <c r="AT24" s="25">
        <f>SUM(AJ24:AS24)</f>
        <v>0</v>
      </c>
      <c r="AU24" s="25">
        <f>(AI24-AH24)-AT24</f>
        <v>0</v>
      </c>
      <c r="AV24" s="25">
        <v>9.375E-2</v>
      </c>
      <c r="AW24" s="15" t="str">
        <f>IF((AI24-AH24)-AT24-AV24&lt;0.000000001,"",((AI24-AH24)-AT24-AV24)*24*60)</f>
        <v/>
      </c>
      <c r="AX24" s="15" t="str">
        <f>IF(AW24="","",AW24*15)</f>
        <v/>
      </c>
    </row>
    <row r="25" spans="1:51" x14ac:dyDescent="0.3">
      <c r="A25" s="14">
        <v>5</v>
      </c>
      <c r="B25" s="15" t="s">
        <v>104</v>
      </c>
      <c r="C25" s="16">
        <v>51</v>
      </c>
      <c r="D25" s="15" t="s">
        <v>105</v>
      </c>
      <c r="E25" s="15" t="s">
        <v>106</v>
      </c>
      <c r="F25" s="16" t="s">
        <v>95</v>
      </c>
      <c r="G25" s="17">
        <v>47</v>
      </c>
      <c r="I25" s="19">
        <v>46.84</v>
      </c>
      <c r="K25" s="17">
        <v>38.28</v>
      </c>
      <c r="L25" s="18">
        <v>2</v>
      </c>
      <c r="M25" s="19">
        <v>62.28</v>
      </c>
      <c r="N25" s="20">
        <v>4</v>
      </c>
      <c r="O25" s="17">
        <v>29.88</v>
      </c>
      <c r="Q25" s="19">
        <v>42.25</v>
      </c>
      <c r="S25" s="17">
        <v>48.99</v>
      </c>
      <c r="U25" s="19">
        <v>47.16</v>
      </c>
      <c r="W25" s="17">
        <v>69.84</v>
      </c>
      <c r="X25" s="18">
        <v>2</v>
      </c>
      <c r="Y25" s="19">
        <v>82.63</v>
      </c>
      <c r="AA25" s="17">
        <v>49.78</v>
      </c>
      <c r="AB25" s="18"/>
      <c r="AC25" s="21">
        <f>COUNTA(G25,I25,K25,M25,O25,Q25,S25,U25,W25,Y25,AA25)</f>
        <v>11</v>
      </c>
      <c r="AD25" s="22">
        <f>IFERROR(G25+I25+K25+M25+O25+Q25+S25+U25+W25+Y25+AA25,"DNF")</f>
        <v>564.92999999999995</v>
      </c>
      <c r="AE25" s="23">
        <f>H25+J25+L25+N25+P25+R25+T25+V25+X25+Z25+AB25</f>
        <v>8</v>
      </c>
      <c r="AF25" s="23">
        <f>IF(AX25="",0,AX25)</f>
        <v>0</v>
      </c>
      <c r="AG25" s="24">
        <f>IFERROR((AD25/4)+AE25+AF25,"DNF")</f>
        <v>149.23249999999999</v>
      </c>
      <c r="AT25" s="25">
        <f>SUM(AJ25:AS25)</f>
        <v>0</v>
      </c>
      <c r="AU25" s="25">
        <f>(AI25-AH25)-AT25</f>
        <v>0</v>
      </c>
      <c r="AV25" s="25">
        <v>0.10416666666666667</v>
      </c>
      <c r="AW25" s="15" t="str">
        <f>IF((AI25-AH25)-AT25-AV25&lt;0.000000001,"",((AI25-AH25)-AT25-AV25)*24*60)</f>
        <v/>
      </c>
      <c r="AX25" s="15" t="str">
        <f>IF(AW25="","",AW25*15)</f>
        <v/>
      </c>
    </row>
    <row r="26" spans="1:51" x14ac:dyDescent="0.3">
      <c r="A26" s="14">
        <v>6</v>
      </c>
      <c r="B26" s="15" t="s">
        <v>107</v>
      </c>
      <c r="C26" s="16">
        <v>66</v>
      </c>
      <c r="D26" s="15" t="s">
        <v>108</v>
      </c>
      <c r="E26" s="15" t="s">
        <v>109</v>
      </c>
      <c r="F26" s="16" t="s">
        <v>95</v>
      </c>
      <c r="G26" s="17">
        <v>50</v>
      </c>
      <c r="I26" s="19">
        <v>52.84</v>
      </c>
      <c r="K26" s="17">
        <v>43.85</v>
      </c>
      <c r="M26" s="19">
        <v>69</v>
      </c>
      <c r="O26" s="17">
        <v>29.13</v>
      </c>
      <c r="Q26" s="19">
        <v>38.47</v>
      </c>
      <c r="S26" s="17">
        <v>51.99</v>
      </c>
      <c r="T26" s="18">
        <v>2</v>
      </c>
      <c r="U26" s="19">
        <v>47.29</v>
      </c>
      <c r="W26" s="17">
        <v>77.31</v>
      </c>
      <c r="Y26" s="19">
        <v>75.84</v>
      </c>
      <c r="AA26" s="17">
        <v>53.94</v>
      </c>
      <c r="AB26" s="18"/>
      <c r="AC26" s="21">
        <f>COUNTA(G26,I26,K26,M26,O26,Q26,S26,U26,W26,Y26,AA26)</f>
        <v>11</v>
      </c>
      <c r="AD26" s="22">
        <f>IFERROR(G26+I26+K26+M26+O26+Q26+S26+U26+W26+Y26+AA26,"DNF")</f>
        <v>589.66000000000008</v>
      </c>
      <c r="AE26" s="23">
        <f>H26+J26+L26+N26+P26+R26+T26+V26+X26+Z26+AB26</f>
        <v>2</v>
      </c>
      <c r="AF26" s="23">
        <f>IF(AX26="",0,AX26)</f>
        <v>0</v>
      </c>
      <c r="AG26" s="24">
        <f>IFERROR((AD26/4)+AE26+AF26,"DNF")</f>
        <v>149.41500000000002</v>
      </c>
      <c r="AT26" s="25">
        <f>SUM(AJ26:AS26)</f>
        <v>0</v>
      </c>
      <c r="AU26" s="25">
        <f>(AI26-AH26)-AT26</f>
        <v>0</v>
      </c>
      <c r="AV26" s="25">
        <v>0.10416666666666667</v>
      </c>
      <c r="AW26" s="15" t="str">
        <f>IF((AI26-AH26)-AT26-AV26&lt;0.000000001,"",((AI26-AH26)-AT26-AV26)*24*60)</f>
        <v/>
      </c>
      <c r="AX26" s="15" t="str">
        <f>IF(AW26="","",AW26*15)</f>
        <v/>
      </c>
    </row>
    <row r="27" spans="1:51" x14ac:dyDescent="0.3">
      <c r="A27" s="14">
        <v>7</v>
      </c>
      <c r="B27" s="15" t="s">
        <v>110</v>
      </c>
      <c r="C27" s="16">
        <v>68</v>
      </c>
      <c r="D27" s="15" t="s">
        <v>111</v>
      </c>
      <c r="E27" s="15" t="s">
        <v>112</v>
      </c>
      <c r="F27" s="16" t="s">
        <v>95</v>
      </c>
      <c r="G27" s="17">
        <v>45</v>
      </c>
      <c r="I27" s="19">
        <v>49.6</v>
      </c>
      <c r="K27" s="17">
        <v>40.47</v>
      </c>
      <c r="M27" s="19">
        <v>69.72</v>
      </c>
      <c r="N27" s="20">
        <v>4</v>
      </c>
      <c r="O27" s="17">
        <v>28.53</v>
      </c>
      <c r="Q27" s="19">
        <v>39.28</v>
      </c>
      <c r="S27" s="17">
        <v>51.47</v>
      </c>
      <c r="U27" s="19">
        <v>50.31</v>
      </c>
      <c r="W27" s="17">
        <v>79.44</v>
      </c>
      <c r="Y27" s="19">
        <v>81.31</v>
      </c>
      <c r="AA27" s="17">
        <v>47.5</v>
      </c>
      <c r="AB27" s="18"/>
      <c r="AC27" s="21">
        <f>COUNTA(G27,I27,K27,M27,O27,Q27,S27,U27,W27,Y27,AA27)</f>
        <v>11</v>
      </c>
      <c r="AD27" s="22">
        <f>IFERROR(G27+I27+K27+M27+O27+Q27+S27+U27+W27+Y27+AA27,"DNF")</f>
        <v>582.63000000000011</v>
      </c>
      <c r="AE27" s="23">
        <f>H27+J27+L27+N27+P27+R27+T27+V27+X27+Z27+AB27</f>
        <v>4</v>
      </c>
      <c r="AF27" s="23">
        <f>IF(AX27="",0,AX27)</f>
        <v>0</v>
      </c>
      <c r="AG27" s="24">
        <f>IFERROR((AD27/4)+AE27+AF27,"DNF")</f>
        <v>149.65750000000003</v>
      </c>
      <c r="AT27" s="25">
        <f>SUM(AJ27:AS27)</f>
        <v>0</v>
      </c>
      <c r="AU27" s="25">
        <f>(AI27-AH27)-AT27</f>
        <v>0</v>
      </c>
      <c r="AV27" s="25">
        <v>0.10416666666666667</v>
      </c>
      <c r="AW27" s="15" t="str">
        <f>IF((AI27-AH27)-AT27-AV27&lt;0.000000001,"",((AI27-AH27)-AT27-AV27)*24*60)</f>
        <v/>
      </c>
      <c r="AX27" s="15" t="str">
        <f>IF(AW27="","",AW27*15)</f>
        <v/>
      </c>
    </row>
    <row r="28" spans="1:51" x14ac:dyDescent="0.3">
      <c r="A28" s="14">
        <v>8</v>
      </c>
      <c r="B28" s="15" t="s">
        <v>113</v>
      </c>
      <c r="C28" s="16">
        <v>10</v>
      </c>
      <c r="D28" s="15" t="s">
        <v>114</v>
      </c>
      <c r="E28" s="15" t="s">
        <v>115</v>
      </c>
      <c r="F28" s="16" t="s">
        <v>95</v>
      </c>
      <c r="G28" s="17">
        <v>50</v>
      </c>
      <c r="I28" s="19">
        <v>53.94</v>
      </c>
      <c r="K28" s="17">
        <v>41.25</v>
      </c>
      <c r="M28" s="19">
        <v>65</v>
      </c>
      <c r="O28" s="17">
        <v>30.37</v>
      </c>
      <c r="Q28" s="19">
        <v>40.619999999999997</v>
      </c>
      <c r="S28" s="17">
        <v>61.88</v>
      </c>
      <c r="U28" s="19">
        <v>49.53</v>
      </c>
      <c r="W28" s="17">
        <v>79.44</v>
      </c>
      <c r="X28" s="18">
        <v>2</v>
      </c>
      <c r="Y28" s="19">
        <v>83.78</v>
      </c>
      <c r="AA28" s="17">
        <v>46.66</v>
      </c>
      <c r="AB28" s="18"/>
      <c r="AC28" s="21">
        <f>COUNTA(G28,I28,K28,M28,O28,Q28,S28,U28,W28,Y28,AA28)</f>
        <v>11</v>
      </c>
      <c r="AD28" s="22">
        <f>IFERROR(G28+I28+K28+M28+O28+Q28+S28+U28+W28+Y28+AA28,"DNF")</f>
        <v>602.47</v>
      </c>
      <c r="AE28" s="23">
        <f>H28+J28+L28+N28+P28+R28+T28+V28+X28+Z28+AB28</f>
        <v>2</v>
      </c>
      <c r="AF28" s="23">
        <f>IF(AX28="",0,AX28)</f>
        <v>0</v>
      </c>
      <c r="AG28" s="24">
        <f>IFERROR((AD28/4)+AE28+AF28,"DNF")</f>
        <v>152.61750000000001</v>
      </c>
      <c r="AT28" s="25">
        <f>SUM(AJ28:AS28)</f>
        <v>0</v>
      </c>
      <c r="AU28" s="25">
        <f>(AI28-AH28)-AT28</f>
        <v>0</v>
      </c>
      <c r="AV28" s="25">
        <v>0.10416666666666667</v>
      </c>
      <c r="AW28" s="15" t="str">
        <f>IF((AI28-AH28)-AT28-AV28&lt;0.000000001,"",((AI28-AH28)-AT28-AV28)*24*60)</f>
        <v/>
      </c>
      <c r="AX28" s="15" t="str">
        <f>IF(AW28="","",AW28*15)</f>
        <v/>
      </c>
    </row>
    <row r="29" spans="1:51" x14ac:dyDescent="0.3">
      <c r="A29" s="14">
        <v>9</v>
      </c>
      <c r="B29" s="15" t="s">
        <v>116</v>
      </c>
      <c r="C29" s="16">
        <v>14</v>
      </c>
      <c r="D29" s="15" t="s">
        <v>117</v>
      </c>
      <c r="E29" s="15" t="s">
        <v>118</v>
      </c>
      <c r="F29" s="16" t="s">
        <v>95</v>
      </c>
      <c r="G29" s="17">
        <v>56</v>
      </c>
      <c r="H29" s="18">
        <v>4</v>
      </c>
      <c r="I29" s="19">
        <v>54.38</v>
      </c>
      <c r="K29" s="17">
        <v>39.35</v>
      </c>
      <c r="L29" s="18">
        <v>2</v>
      </c>
      <c r="M29" s="19">
        <v>66.849999999999994</v>
      </c>
      <c r="O29" s="17">
        <v>28.96</v>
      </c>
      <c r="Q29" s="19">
        <v>42.93</v>
      </c>
      <c r="S29" s="17">
        <v>50.88</v>
      </c>
      <c r="U29" s="19">
        <v>49.53</v>
      </c>
      <c r="W29" s="17">
        <v>73.650000000000006</v>
      </c>
      <c r="X29" s="18">
        <v>2</v>
      </c>
      <c r="Y29" s="19">
        <v>76.25</v>
      </c>
      <c r="AA29" s="17">
        <v>52.06</v>
      </c>
      <c r="AB29" s="18"/>
      <c r="AC29" s="21">
        <f>COUNTA(G29,I29,K29,M29,O29,Q29,S29,U29,W29,Y29,AA29)</f>
        <v>11</v>
      </c>
      <c r="AD29" s="22">
        <f>IFERROR(G29+I29+K29+M29+O29+Q29+S29+U29+W29+Y29+AA29,"DNF")</f>
        <v>590.83999999999992</v>
      </c>
      <c r="AE29" s="23">
        <f>H29+J29+L29+N29+P29+R29+T29+V29+X29+Z29+AB29</f>
        <v>8</v>
      </c>
      <c r="AF29" s="23">
        <f>IF(AX29="",0,AX29)</f>
        <v>0</v>
      </c>
      <c r="AG29" s="24">
        <f>IFERROR((AD29/4)+AE29+AF29,"DNF")</f>
        <v>155.70999999999998</v>
      </c>
      <c r="AT29" s="25">
        <f>SUM(AJ29:AS29)</f>
        <v>0</v>
      </c>
      <c r="AU29" s="25">
        <f>(AI29-AH29)-AT29</f>
        <v>0</v>
      </c>
      <c r="AV29" s="25">
        <v>0.10416666666666667</v>
      </c>
      <c r="AW29" s="15" t="str">
        <f>IF((AI29-AH29)-AT29-AV29&lt;0.000000001,"",((AI29-AH29)-AT29-AV29)*24*60)</f>
        <v/>
      </c>
      <c r="AX29" s="15" t="str">
        <f>IF(AW29="","",AW29*15)</f>
        <v/>
      </c>
    </row>
    <row r="30" spans="1:51" x14ac:dyDescent="0.3">
      <c r="A30" s="14">
        <v>10</v>
      </c>
      <c r="B30" s="15" t="s">
        <v>119</v>
      </c>
      <c r="C30" s="16">
        <v>5</v>
      </c>
      <c r="D30" s="15" t="s">
        <v>120</v>
      </c>
      <c r="E30" s="15" t="s">
        <v>121</v>
      </c>
      <c r="F30" s="16" t="s">
        <v>95</v>
      </c>
      <c r="G30" s="17">
        <v>52</v>
      </c>
      <c r="I30" s="19">
        <v>52.9</v>
      </c>
      <c r="K30" s="17">
        <v>45.35</v>
      </c>
      <c r="M30" s="19">
        <v>74.53</v>
      </c>
      <c r="O30" s="17">
        <v>30.25</v>
      </c>
      <c r="Q30" s="19">
        <v>42.28</v>
      </c>
      <c r="S30" s="17">
        <v>55</v>
      </c>
      <c r="U30" s="19">
        <v>49.53</v>
      </c>
      <c r="V30" s="20">
        <v>2</v>
      </c>
      <c r="W30" s="17">
        <v>82.84</v>
      </c>
      <c r="X30" s="18">
        <v>2</v>
      </c>
      <c r="Y30" s="19">
        <v>83.31</v>
      </c>
      <c r="AA30" s="17">
        <v>53.5</v>
      </c>
      <c r="AB30" s="18"/>
      <c r="AC30" s="21">
        <f>COUNTA(G30,I30,K30,M30,O30,Q30,S30,U30,W30,Y30,AA30)</f>
        <v>11</v>
      </c>
      <c r="AD30" s="22">
        <f>IFERROR(G30+I30+K30+M30+O30+Q30+S30+U30+W30+Y30+AA30,"DNF")</f>
        <v>621.49</v>
      </c>
      <c r="AE30" s="23">
        <f>H30+J30+L30+N30+P30+R30+T30+V30+X30+Z30+AB30</f>
        <v>4</v>
      </c>
      <c r="AF30" s="23">
        <f>IF(AX30="",0,AX30)</f>
        <v>0</v>
      </c>
      <c r="AG30" s="24">
        <f>IFERROR((AD30/4)+AE30+AF30,"DNF")</f>
        <v>159.3725</v>
      </c>
      <c r="AT30" s="25">
        <f>SUM(AJ30:AS30)</f>
        <v>0</v>
      </c>
      <c r="AU30" s="25">
        <f>(AI30-AH30)-AT30</f>
        <v>0</v>
      </c>
      <c r="AV30" s="25">
        <v>9.375E-2</v>
      </c>
      <c r="AW30" s="15" t="str">
        <f>IF((AI30-AH30)-AT30-AV30&lt;0.000000001,"",((AI30-AH30)-AT30-AV30)*24*60)</f>
        <v/>
      </c>
      <c r="AX30" s="15" t="str">
        <f>IF(AW30="","",AW30*15)</f>
        <v/>
      </c>
    </row>
    <row r="31" spans="1:51" x14ac:dyDescent="0.3">
      <c r="A31" s="14">
        <v>11</v>
      </c>
      <c r="B31" s="15" t="s">
        <v>122</v>
      </c>
      <c r="C31" s="16">
        <v>70</v>
      </c>
      <c r="D31" s="15" t="s">
        <v>123</v>
      </c>
      <c r="E31" s="15" t="s">
        <v>124</v>
      </c>
      <c r="F31" s="16" t="s">
        <v>95</v>
      </c>
      <c r="G31" s="17">
        <v>51</v>
      </c>
      <c r="I31" s="19">
        <v>65.84</v>
      </c>
      <c r="K31" s="17">
        <v>44.25</v>
      </c>
      <c r="M31" s="19">
        <v>71.8</v>
      </c>
      <c r="O31" s="17">
        <v>32.869999999999997</v>
      </c>
      <c r="Q31" s="19">
        <v>42.57</v>
      </c>
      <c r="S31" s="17">
        <v>53.85</v>
      </c>
      <c r="U31" s="19">
        <v>54.62</v>
      </c>
      <c r="W31" s="17">
        <v>89.75</v>
      </c>
      <c r="Y31" s="19">
        <v>83.47</v>
      </c>
      <c r="AA31" s="17">
        <v>51.44</v>
      </c>
      <c r="AB31" s="18"/>
      <c r="AC31" s="21">
        <f>COUNTA(G31,I31,K31,M31,O31,Q31,S31,U31,W31,Y31,AA31)</f>
        <v>11</v>
      </c>
      <c r="AD31" s="22">
        <f>IFERROR(G31+I31+K31+M31+O31+Q31+S31+U31+W31+Y31+AA31,"DNF")</f>
        <v>641.46</v>
      </c>
      <c r="AE31" s="23">
        <f>H31+J31+L31+N31+P31+R31+T31+V31+X31+Z31+AB31</f>
        <v>0</v>
      </c>
      <c r="AF31" s="23">
        <f>IF(AX31="",0,AX31)</f>
        <v>0</v>
      </c>
      <c r="AG31" s="24">
        <f>IFERROR((AD31/4)+AE31+AF31,"DNF")</f>
        <v>160.36500000000001</v>
      </c>
      <c r="AT31" s="25">
        <f>SUM(AJ31:AS31)</f>
        <v>0</v>
      </c>
      <c r="AU31" s="25">
        <f>(AI31-AH31)-AT31</f>
        <v>0</v>
      </c>
      <c r="AV31" s="25">
        <v>9.375E-2</v>
      </c>
      <c r="AW31" s="15" t="str">
        <f>IF((AI31-AH31)-AT31-AV31&lt;0.000000001,"",((AI31-AH31)-AT31-AV31)*24*60)</f>
        <v/>
      </c>
      <c r="AX31" s="15" t="str">
        <f>IF(AW31="","",AW31*15)</f>
        <v/>
      </c>
    </row>
    <row r="32" spans="1:51" x14ac:dyDescent="0.3">
      <c r="A32" s="14">
        <v>12</v>
      </c>
      <c r="B32" s="15" t="s">
        <v>125</v>
      </c>
      <c r="C32" s="16">
        <v>75</v>
      </c>
      <c r="D32" s="15" t="s">
        <v>126</v>
      </c>
      <c r="E32" s="15" t="s">
        <v>127</v>
      </c>
      <c r="F32" s="16" t="s">
        <v>95</v>
      </c>
      <c r="G32" s="17">
        <v>51</v>
      </c>
      <c r="I32" s="19">
        <v>56.47</v>
      </c>
      <c r="K32" s="17">
        <v>46</v>
      </c>
      <c r="L32" s="18">
        <v>2</v>
      </c>
      <c r="M32" s="19">
        <v>70</v>
      </c>
      <c r="N32" s="20">
        <v>2</v>
      </c>
      <c r="O32" s="17">
        <v>31.72</v>
      </c>
      <c r="Q32" s="19">
        <v>42.94</v>
      </c>
      <c r="S32" s="17">
        <v>53.3</v>
      </c>
      <c r="U32" s="19">
        <v>51.03</v>
      </c>
      <c r="W32" s="17">
        <v>84.28</v>
      </c>
      <c r="X32" s="18">
        <v>2</v>
      </c>
      <c r="Y32" s="19">
        <v>84.25</v>
      </c>
      <c r="AA32" s="17">
        <v>48.4</v>
      </c>
      <c r="AB32" s="18"/>
      <c r="AC32" s="21">
        <f>COUNTA(G32,I32,K32,M32,O32,Q32,S32,U32,W32,Y32,AA32)</f>
        <v>11</v>
      </c>
      <c r="AD32" s="22">
        <f>IFERROR(G32+I32+K32+M32+O32+Q32+S32+U32+W32+Y32+AA32,"DNF")</f>
        <v>619.39</v>
      </c>
      <c r="AE32" s="23">
        <f>H32+J32+L32+N32+P32+R32+T32+V32+X32+Z32+AB32</f>
        <v>6</v>
      </c>
      <c r="AF32" s="23">
        <f>IF(AX32="",0,AX32)</f>
        <v>0</v>
      </c>
      <c r="AG32" s="24">
        <f>IFERROR((AD32/4)+AE32+AF32,"DNF")</f>
        <v>160.8475</v>
      </c>
      <c r="AT32" s="25">
        <f>SUM(AJ32:AS32)</f>
        <v>0</v>
      </c>
      <c r="AU32" s="25">
        <f>(AI32-AH32)-AT32</f>
        <v>0</v>
      </c>
      <c r="AV32" s="25">
        <v>9.375E-2</v>
      </c>
      <c r="AW32" s="15" t="str">
        <f>IF((AI32-AH32)-AT32-AV32&lt;0.000000001,"",((AI32-AH32)-AT32-AV32)*24*60)</f>
        <v/>
      </c>
      <c r="AX32" s="15" t="str">
        <f>IF(AW32="","",AW32*15)</f>
        <v/>
      </c>
    </row>
    <row r="33" spans="1:51" x14ac:dyDescent="0.3">
      <c r="A33" s="14">
        <v>13</v>
      </c>
      <c r="B33" s="15" t="s">
        <v>128</v>
      </c>
      <c r="C33" s="16">
        <v>31</v>
      </c>
      <c r="D33" s="15" t="s">
        <v>129</v>
      </c>
      <c r="E33" s="15" t="s">
        <v>130</v>
      </c>
      <c r="F33" s="16" t="s">
        <v>95</v>
      </c>
      <c r="G33" s="17">
        <v>60</v>
      </c>
      <c r="I33" s="19">
        <v>59.41</v>
      </c>
      <c r="K33" s="17">
        <v>45.28</v>
      </c>
      <c r="M33" s="19">
        <v>75.03</v>
      </c>
      <c r="O33" s="17">
        <v>33.69</v>
      </c>
      <c r="Q33" s="19">
        <v>51.81</v>
      </c>
      <c r="S33" s="17">
        <v>56.3</v>
      </c>
      <c r="U33" s="19">
        <v>53.66</v>
      </c>
      <c r="W33" s="17">
        <v>78.72</v>
      </c>
      <c r="Y33" s="19">
        <v>82.08</v>
      </c>
      <c r="AA33" s="17">
        <v>51.03</v>
      </c>
      <c r="AB33" s="18"/>
      <c r="AC33" s="21">
        <f>COUNTA(G33,I33,K33,M33,O33,Q33,S33,U33,W33,Y33,AA33)</f>
        <v>11</v>
      </c>
      <c r="AD33" s="22">
        <f>IFERROR(G33+I33+K33+M33+O33+Q33+S33+U33+W33+Y33+AA33,"DNF")</f>
        <v>647.01</v>
      </c>
      <c r="AE33" s="23">
        <f>H33+J33+L33+N33+P33+R33+T33+V33+X33+Z33+AB33</f>
        <v>0</v>
      </c>
      <c r="AF33" s="23">
        <f>IF(AX33="",0,AX33)</f>
        <v>0</v>
      </c>
      <c r="AG33" s="24">
        <f>IFERROR((AD33/4)+AE33+AF33,"DNF")</f>
        <v>161.7525</v>
      </c>
      <c r="AT33" s="25">
        <f>SUM(AJ33:AS33)</f>
        <v>0</v>
      </c>
      <c r="AU33" s="25">
        <f>(AI33-AH33)-AT33</f>
        <v>0</v>
      </c>
      <c r="AV33" s="25">
        <v>0.10416666666666667</v>
      </c>
      <c r="AW33" s="15" t="str">
        <f>IF((AI33-AH33)-AT33-AV33&lt;0.000000001,"",((AI33-AH33)-AT33-AV33)*24*60)</f>
        <v/>
      </c>
      <c r="AX33" s="15" t="str">
        <f>IF(AW33="","",AW33*15)</f>
        <v/>
      </c>
    </row>
    <row r="34" spans="1:51" x14ac:dyDescent="0.3">
      <c r="A34" s="14">
        <v>14</v>
      </c>
      <c r="B34" s="15" t="s">
        <v>131</v>
      </c>
      <c r="C34" s="16">
        <v>44</v>
      </c>
      <c r="D34" s="15" t="s">
        <v>132</v>
      </c>
      <c r="E34" s="15" t="s">
        <v>133</v>
      </c>
      <c r="F34" s="16" t="s">
        <v>95</v>
      </c>
      <c r="G34" s="17">
        <v>56</v>
      </c>
      <c r="H34" s="18">
        <v>2</v>
      </c>
      <c r="I34" s="19">
        <v>57.87</v>
      </c>
      <c r="K34" s="17">
        <v>44.78</v>
      </c>
      <c r="M34" s="19">
        <v>75</v>
      </c>
      <c r="O34" s="17">
        <v>31.9</v>
      </c>
      <c r="Q34" s="19">
        <v>44.22</v>
      </c>
      <c r="S34" s="17">
        <v>58.97</v>
      </c>
      <c r="U34" s="19">
        <v>52.28</v>
      </c>
      <c r="W34" s="17">
        <v>86.4</v>
      </c>
      <c r="Y34" s="19">
        <v>77.25</v>
      </c>
      <c r="AA34" s="17">
        <v>56.09</v>
      </c>
      <c r="AB34" s="18"/>
      <c r="AC34" s="21">
        <f>COUNTA(G34,I34,K34,M34,O34,Q34,S34,U34,W34,Y34,AA34)</f>
        <v>11</v>
      </c>
      <c r="AD34" s="22">
        <f>IFERROR(G34+I34+K34+M34+O34+Q34+S34+U34+W34+Y34+AA34,"DNF")</f>
        <v>640.76</v>
      </c>
      <c r="AE34" s="23">
        <f>H34+J34+L34+N34+P34+R34+T34+V34+X34+Z34+AB34</f>
        <v>2</v>
      </c>
      <c r="AF34" s="23">
        <f>IF(AX34="",0,AX34)</f>
        <v>0</v>
      </c>
      <c r="AG34" s="24">
        <f>IFERROR((AD34/4)+AE34+AF34,"DNF")</f>
        <v>162.19</v>
      </c>
      <c r="AT34" s="25">
        <f>SUM(AJ34:AS34)</f>
        <v>0</v>
      </c>
      <c r="AU34" s="25">
        <f>(AI34-AH34)-AT34</f>
        <v>0</v>
      </c>
      <c r="AV34" s="25">
        <v>9.375E-2</v>
      </c>
      <c r="AW34" s="15" t="str">
        <f>IF((AI34-AH34)-AT34-AV34&lt;0.000000001,"",((AI34-AH34)-AT34-AV34)*24*60)</f>
        <v/>
      </c>
      <c r="AX34" s="15" t="str">
        <f>IF(AW34="","",AW34*15)</f>
        <v/>
      </c>
    </row>
    <row r="35" spans="1:51" x14ac:dyDescent="0.3">
      <c r="A35" s="14">
        <v>15</v>
      </c>
      <c r="B35" s="15" t="s">
        <v>134</v>
      </c>
      <c r="C35" s="16">
        <v>25</v>
      </c>
      <c r="D35" s="15" t="s">
        <v>135</v>
      </c>
      <c r="E35" s="15" t="s">
        <v>136</v>
      </c>
      <c r="F35" s="16" t="s">
        <v>95</v>
      </c>
      <c r="G35" s="17">
        <v>56</v>
      </c>
      <c r="I35" s="19">
        <v>57.31</v>
      </c>
      <c r="K35" s="17">
        <v>47.56</v>
      </c>
      <c r="M35" s="19">
        <v>69.56</v>
      </c>
      <c r="O35" s="17">
        <v>32.35</v>
      </c>
      <c r="Q35" s="19">
        <v>43.34</v>
      </c>
      <c r="S35" s="17">
        <v>56.77</v>
      </c>
      <c r="U35" s="19">
        <v>57.5</v>
      </c>
      <c r="W35" s="17">
        <v>95.15</v>
      </c>
      <c r="Y35" s="19">
        <v>92.96</v>
      </c>
      <c r="AA35" s="17">
        <v>57.18</v>
      </c>
      <c r="AB35" s="18"/>
      <c r="AC35" s="21">
        <f>COUNTA(G35,I35,K35,M35,O35,Q35,S35,U35,W35,Y35,AA35)</f>
        <v>11</v>
      </c>
      <c r="AD35" s="22">
        <f>IFERROR(G35+I35+K35+M35+O35+Q35+S35+U35+W35+Y35+AA35,"DNF")</f>
        <v>665.68</v>
      </c>
      <c r="AE35" s="23">
        <f>H35+J35+L35+N35+P35+R35+T35+V35+X35+Z35+AB35</f>
        <v>0</v>
      </c>
      <c r="AF35" s="23">
        <f>IF(AX35="",0,AX35)</f>
        <v>0</v>
      </c>
      <c r="AG35" s="24">
        <f>IFERROR((AD35/4)+AE35+AF35,"DNF")</f>
        <v>166.42</v>
      </c>
      <c r="AT35" s="25">
        <f>SUM(AJ35:AS35)</f>
        <v>0</v>
      </c>
      <c r="AU35" s="25">
        <f>(AI35-AH35)-AT35</f>
        <v>0</v>
      </c>
      <c r="AV35" s="25">
        <v>9.375E-2</v>
      </c>
      <c r="AW35" s="15" t="str">
        <f>IF((AI35-AH35)-AT35-AV35&lt;0.000000001,"",((AI35-AH35)-AT35-AV35)*24*60)</f>
        <v/>
      </c>
      <c r="AX35" s="15" t="str">
        <f>IF(AW35="","",AW35*15)</f>
        <v/>
      </c>
    </row>
    <row r="36" spans="1:51" x14ac:dyDescent="0.3">
      <c r="A36" s="14">
        <v>16</v>
      </c>
      <c r="B36" s="15" t="s">
        <v>137</v>
      </c>
      <c r="C36" s="16">
        <v>11</v>
      </c>
      <c r="D36" s="15" t="s">
        <v>138</v>
      </c>
      <c r="E36" s="15" t="s">
        <v>46</v>
      </c>
      <c r="F36" s="16" t="s">
        <v>95</v>
      </c>
      <c r="G36" s="17">
        <v>64</v>
      </c>
      <c r="H36" s="18">
        <v>2</v>
      </c>
      <c r="I36" s="19">
        <v>62.34</v>
      </c>
      <c r="K36" s="17">
        <v>45.93</v>
      </c>
      <c r="M36" s="19">
        <v>78.31</v>
      </c>
      <c r="O36" s="17">
        <v>31.37</v>
      </c>
      <c r="Q36" s="19">
        <v>47.78</v>
      </c>
      <c r="S36" s="17">
        <v>57.91</v>
      </c>
      <c r="U36" s="19">
        <v>55.19</v>
      </c>
      <c r="W36" s="17">
        <v>86.63</v>
      </c>
      <c r="X36" s="18">
        <v>2</v>
      </c>
      <c r="Y36" s="19">
        <v>84.5</v>
      </c>
      <c r="AA36" s="17">
        <v>56.16</v>
      </c>
      <c r="AB36" s="18"/>
      <c r="AC36" s="21">
        <f>COUNTA(G36,I36,K36,M36,O36,Q36,S36,U36,W36,Y36,AA36)</f>
        <v>11</v>
      </c>
      <c r="AD36" s="22">
        <f>IFERROR(G36+I36+K36+M36+O36+Q36+S36+U36+W36+Y36+AA36,"DNF")</f>
        <v>670.12</v>
      </c>
      <c r="AE36" s="23">
        <f>H36+J36+L36+N36+P36+R36+T36+V36+X36+Z36+AB36</f>
        <v>4</v>
      </c>
      <c r="AF36" s="23">
        <f>IF(AX36="",0,AX36)</f>
        <v>0</v>
      </c>
      <c r="AG36" s="24">
        <f>IFERROR((AD36/4)+AE36+AF36,"DNF")</f>
        <v>171.53</v>
      </c>
      <c r="AT36" s="25">
        <f>SUM(AJ36:AS36)</f>
        <v>0</v>
      </c>
      <c r="AU36" s="25">
        <f>(AI36-AH36)-AT36</f>
        <v>0</v>
      </c>
      <c r="AV36" s="25">
        <v>0.10416666666666667</v>
      </c>
      <c r="AW36" s="15" t="str">
        <f>IF((AI36-AH36)-AT36-AV36&lt;0.000000001,"",((AI36-AH36)-AT36-AV36)*24*60)</f>
        <v/>
      </c>
      <c r="AX36" s="15" t="str">
        <f>IF(AW36="","",AW36*15)</f>
        <v/>
      </c>
    </row>
    <row r="37" spans="1:51" x14ac:dyDescent="0.3">
      <c r="A37" s="14">
        <v>17</v>
      </c>
      <c r="B37" s="15" t="s">
        <v>139</v>
      </c>
      <c r="C37" s="16">
        <v>56</v>
      </c>
      <c r="D37" s="15" t="s">
        <v>140</v>
      </c>
      <c r="E37" s="15" t="s">
        <v>130</v>
      </c>
      <c r="F37" s="16" t="s">
        <v>95</v>
      </c>
      <c r="G37" s="17">
        <v>51</v>
      </c>
      <c r="I37" s="19">
        <v>58.59</v>
      </c>
      <c r="K37" s="17">
        <v>45.75</v>
      </c>
      <c r="M37" s="19">
        <v>77.16</v>
      </c>
      <c r="O37" s="17">
        <v>36.6</v>
      </c>
      <c r="Q37" s="19">
        <v>53.41</v>
      </c>
      <c r="S37" s="17">
        <v>58.95</v>
      </c>
      <c r="U37" s="19">
        <v>56.07</v>
      </c>
      <c r="W37" s="17">
        <v>109.03</v>
      </c>
      <c r="Y37" s="19">
        <v>90.43</v>
      </c>
      <c r="AA37" s="17">
        <v>66.25</v>
      </c>
      <c r="AB37" s="18">
        <v>2</v>
      </c>
      <c r="AC37" s="21">
        <f>COUNTA(G37,I37,K37,M37,O37,Q37,S37,U37,W37,Y37,AA37)</f>
        <v>11</v>
      </c>
      <c r="AD37" s="22">
        <f>IFERROR(G37+I37+K37+M37+O37+Q37+S37+U37+W37+Y37+AA37,"DNF")</f>
        <v>703.24</v>
      </c>
      <c r="AE37" s="23">
        <f>H37+J37+L37+N37+P37+R37+T37+V37+X37+Z37+AB37</f>
        <v>2</v>
      </c>
      <c r="AF37" s="23">
        <f>IF(AX37="",0,AX37)</f>
        <v>0</v>
      </c>
      <c r="AG37" s="24">
        <f>IFERROR((AD37/4)+AE37+AF37,"DNF")</f>
        <v>177.81</v>
      </c>
      <c r="AT37" s="25">
        <f>SUM(AJ37:AS37)</f>
        <v>0</v>
      </c>
      <c r="AU37" s="25">
        <f>(AI37-AH37)-AT37</f>
        <v>0</v>
      </c>
      <c r="AV37" s="25">
        <v>0.10416666666666667</v>
      </c>
      <c r="AW37" s="15" t="str">
        <f>IF((AI37-AH37)-AT37-AV37&lt;0.000000001,"",((AI37-AH37)-AT37-AV37)*24*60)</f>
        <v/>
      </c>
      <c r="AX37" s="15" t="str">
        <f>IF(AW37="","",AW37*15)</f>
        <v/>
      </c>
    </row>
    <row r="38" spans="1:51" x14ac:dyDescent="0.3">
      <c r="A38" s="14">
        <v>18</v>
      </c>
      <c r="B38" s="15" t="s">
        <v>141</v>
      </c>
      <c r="C38" s="16">
        <v>64</v>
      </c>
      <c r="D38" s="15" t="s">
        <v>142</v>
      </c>
      <c r="E38" s="15" t="s">
        <v>143</v>
      </c>
      <c r="F38" s="16" t="s">
        <v>95</v>
      </c>
      <c r="G38" s="17">
        <v>54</v>
      </c>
      <c r="I38" s="19">
        <v>63.9</v>
      </c>
      <c r="K38" s="17">
        <v>48.85</v>
      </c>
      <c r="M38" s="19">
        <v>90.5</v>
      </c>
      <c r="O38" s="17">
        <v>33.69</v>
      </c>
      <c r="Q38" s="19">
        <v>51.72</v>
      </c>
      <c r="S38" s="17">
        <v>78.790000000000006</v>
      </c>
      <c r="T38" s="18">
        <v>4</v>
      </c>
      <c r="U38" s="19">
        <v>57.97</v>
      </c>
      <c r="W38" s="17">
        <v>105.91</v>
      </c>
      <c r="Y38" s="19">
        <v>109.24</v>
      </c>
      <c r="AA38" s="17">
        <v>57.34</v>
      </c>
      <c r="AB38" s="18"/>
      <c r="AC38" s="21">
        <f>COUNTA(G38,I38,K38,M38,O38,Q38,S38,U38,W38,Y38,AA38)</f>
        <v>11</v>
      </c>
      <c r="AD38" s="22">
        <f>IFERROR(G38+I38+K38+M38+O38+Q38+S38+U38+W38+Y38+AA38,"DNF")</f>
        <v>751.91</v>
      </c>
      <c r="AE38" s="23">
        <f>H38+J38+L38+N38+P38+R38+T38+V38+X38+Z38+AB38</f>
        <v>4</v>
      </c>
      <c r="AF38" s="23">
        <f>IF(AX38="",0,AX38)</f>
        <v>0</v>
      </c>
      <c r="AG38" s="24">
        <f>IFERROR((AD38/4)+AE38+AF38,"DNF")</f>
        <v>191.97749999999999</v>
      </c>
      <c r="AT38" s="25">
        <f>SUM(AJ38:AS38)</f>
        <v>0</v>
      </c>
      <c r="AU38" s="25">
        <f>(AI38-AH38)-AT38</f>
        <v>0</v>
      </c>
      <c r="AV38" s="25">
        <v>0.10416666666666667</v>
      </c>
      <c r="AW38" s="15" t="str">
        <f>IF((AI38-AH38)-AT38-AV38&lt;0.000000001,"",((AI38-AH38)-AT38-AV38)*24*60)</f>
        <v/>
      </c>
      <c r="AX38" s="15" t="str">
        <f>IF(AW38="","",AW38*15)</f>
        <v/>
      </c>
    </row>
    <row r="39" spans="1:51" x14ac:dyDescent="0.3">
      <c r="A39" s="14">
        <v>19</v>
      </c>
      <c r="B39" s="15" t="s">
        <v>144</v>
      </c>
      <c r="C39" s="16">
        <v>13</v>
      </c>
      <c r="D39" s="15" t="s">
        <v>145</v>
      </c>
      <c r="E39" s="15" t="s">
        <v>146</v>
      </c>
      <c r="F39" s="16" t="s">
        <v>95</v>
      </c>
      <c r="G39" s="17">
        <v>64</v>
      </c>
      <c r="H39" s="18">
        <v>2</v>
      </c>
      <c r="I39" s="19">
        <v>94.96</v>
      </c>
      <c r="K39" s="17">
        <v>48.28</v>
      </c>
      <c r="L39" s="18">
        <v>2</v>
      </c>
      <c r="M39" s="19">
        <v>82.5</v>
      </c>
      <c r="O39" s="17">
        <v>35.619999999999997</v>
      </c>
      <c r="Q39" s="19">
        <v>52.28</v>
      </c>
      <c r="S39" s="17">
        <v>63.99</v>
      </c>
      <c r="U39" s="19">
        <v>62.87</v>
      </c>
      <c r="W39" s="17">
        <v>96.65</v>
      </c>
      <c r="Y39" s="19">
        <v>86.94</v>
      </c>
      <c r="AA39" s="17">
        <v>67.849999999999994</v>
      </c>
      <c r="AB39" s="18"/>
      <c r="AC39" s="21">
        <f>COUNTA(G39,I39,K39,M39,O39,Q39,S39,U39,W39,Y39,AA39)</f>
        <v>11</v>
      </c>
      <c r="AD39" s="22">
        <f>IFERROR(G39+I39+K39+M39+O39+Q39+S39+U39+W39+Y39+AA39,"DNF")</f>
        <v>755.93999999999994</v>
      </c>
      <c r="AE39" s="23">
        <f>H39+J39+L39+N39+P39+R39+T39+V39+X39+Z39+AB39</f>
        <v>4</v>
      </c>
      <c r="AF39" s="23">
        <f>IF(AX39="",0,AX39)</f>
        <v>0</v>
      </c>
      <c r="AG39" s="24">
        <f>IFERROR((AD39/4)+AE39+AF39,"DNF")</f>
        <v>192.98499999999999</v>
      </c>
      <c r="AT39" s="25">
        <f>SUM(AJ39:AS39)</f>
        <v>0</v>
      </c>
      <c r="AU39" s="25">
        <f>(AI39-AH39)-AT39</f>
        <v>0</v>
      </c>
      <c r="AV39" s="25">
        <v>9.375E-2</v>
      </c>
      <c r="AW39" s="15" t="str">
        <f>IF((AI39-AH39)-AT39-AV39&lt;0.000000001,"",((AI39-AH39)-AT39-AV39)*24*60)</f>
        <v/>
      </c>
      <c r="AX39" s="15" t="str">
        <f>IF(AW39="","",AW39*15)</f>
        <v/>
      </c>
    </row>
    <row r="40" spans="1:51" x14ac:dyDescent="0.3">
      <c r="A40" s="14">
        <v>20</v>
      </c>
      <c r="B40" s="15" t="s">
        <v>147</v>
      </c>
      <c r="C40" s="16">
        <v>59</v>
      </c>
      <c r="D40" s="15" t="s">
        <v>148</v>
      </c>
      <c r="E40" s="15" t="s">
        <v>149</v>
      </c>
      <c r="F40" s="16" t="s">
        <v>95</v>
      </c>
      <c r="G40" s="17">
        <v>68</v>
      </c>
      <c r="H40" s="18">
        <v>2</v>
      </c>
      <c r="I40" s="19">
        <v>95.53</v>
      </c>
      <c r="K40" s="17">
        <v>46.93</v>
      </c>
      <c r="M40" s="19">
        <v>111.41</v>
      </c>
      <c r="O40" s="17">
        <v>35.840000000000003</v>
      </c>
      <c r="Q40" s="19">
        <v>49.1</v>
      </c>
      <c r="S40" s="17">
        <v>59.75</v>
      </c>
      <c r="U40" s="19">
        <v>57.34</v>
      </c>
      <c r="W40" s="17">
        <v>109.9</v>
      </c>
      <c r="Y40" s="19">
        <v>114.94</v>
      </c>
      <c r="AA40" s="17">
        <v>64.97</v>
      </c>
      <c r="AB40" s="18"/>
      <c r="AC40" s="21">
        <f>COUNTA(G40,I40,K40,M40,O40,Q40,S40,U40,W40,Y40,AA40)</f>
        <v>11</v>
      </c>
      <c r="AD40" s="22">
        <f>IFERROR(G40+I40+K40+M40+O40+Q40+S40+U40+W40+Y40+AA40,"DNF")</f>
        <v>813.71</v>
      </c>
      <c r="AE40" s="23">
        <f>H40+J40+L40+N40+P40+R40+T40+V40+X40+Z40+AB40</f>
        <v>2</v>
      </c>
      <c r="AF40" s="23">
        <f>IF(AX40="",0,AX40)</f>
        <v>0</v>
      </c>
      <c r="AG40" s="24">
        <f>IFERROR((AD40/4)+AE40+AF40,"DNF")</f>
        <v>205.42750000000001</v>
      </c>
      <c r="AT40" s="25">
        <f>SUM(AJ40:AS40)</f>
        <v>0</v>
      </c>
      <c r="AU40" s="25">
        <f>(AI40-AH40)-AT40</f>
        <v>0</v>
      </c>
      <c r="AV40" s="25">
        <v>0.10416666666666667</v>
      </c>
      <c r="AW40" s="15" t="str">
        <f>IF((AI40-AH40)-AT40-AV40&lt;0.000000001,"",((AI40-AH40)-AT40-AV40)*24*60)</f>
        <v/>
      </c>
      <c r="AX40" s="15" t="str">
        <f>IF(AW40="","",AW40*15)</f>
        <v/>
      </c>
    </row>
    <row r="41" spans="1:51" x14ac:dyDescent="0.3">
      <c r="A41" s="14">
        <v>21</v>
      </c>
      <c r="B41" s="15" t="s">
        <v>150</v>
      </c>
      <c r="C41" s="16">
        <v>2</v>
      </c>
      <c r="D41" s="15" t="s">
        <v>151</v>
      </c>
      <c r="E41" s="15" t="s">
        <v>152</v>
      </c>
      <c r="F41" s="16" t="s">
        <v>95</v>
      </c>
      <c r="G41" s="17">
        <v>60</v>
      </c>
      <c r="I41" s="19">
        <v>80.22</v>
      </c>
      <c r="K41" s="17">
        <v>58.82</v>
      </c>
      <c r="M41" s="19">
        <v>89.84</v>
      </c>
      <c r="O41" s="17">
        <v>43.78</v>
      </c>
      <c r="Q41" s="19">
        <v>51.62</v>
      </c>
      <c r="S41" s="17">
        <v>60.79</v>
      </c>
      <c r="U41" s="19">
        <v>61.25</v>
      </c>
      <c r="W41" s="17">
        <v>152.38</v>
      </c>
      <c r="X41" s="18">
        <v>2</v>
      </c>
      <c r="Y41" s="19">
        <v>86.43</v>
      </c>
      <c r="AA41" s="17">
        <v>66.22</v>
      </c>
      <c r="AB41" s="18">
        <v>4</v>
      </c>
      <c r="AC41" s="21">
        <f>COUNTA(G41,I41,K41,M41,O41,Q41,S41,U41,W41,Y41,AA41)</f>
        <v>11</v>
      </c>
      <c r="AD41" s="22">
        <f>IFERROR(G41+I41+K41+M41+O41+Q41+S41+U41+W41+Y41+AA41,"DNF")</f>
        <v>811.35000000000014</v>
      </c>
      <c r="AE41" s="23">
        <f>H41+J41+L41+N41+P41+R41+T41+V41+X41+Z41+AB41</f>
        <v>6</v>
      </c>
      <c r="AF41" s="23">
        <f>IF(AX41="",0,AX41)</f>
        <v>0</v>
      </c>
      <c r="AG41" s="24">
        <f>IFERROR((AD41/4)+AE41+AF41,"DNF")</f>
        <v>208.83750000000003</v>
      </c>
      <c r="AT41" s="25">
        <f>SUM(AJ41:AS41)</f>
        <v>0</v>
      </c>
      <c r="AU41" s="25">
        <f>(AI41-AH41)-AT41</f>
        <v>0</v>
      </c>
      <c r="AV41" s="25">
        <v>9.375E-2</v>
      </c>
      <c r="AW41" s="15" t="str">
        <f>IF((AI41-AH41)-AT41-AV41&lt;0.000000001,"",((AI41-AH41)-AT41-AV41)*24*60)</f>
        <v/>
      </c>
      <c r="AX41" s="15" t="str">
        <f>IF(AW41="","",AW41*15)</f>
        <v/>
      </c>
    </row>
    <row r="42" spans="1:51" x14ac:dyDescent="0.3">
      <c r="A42" s="14">
        <v>22</v>
      </c>
      <c r="B42" s="15" t="s">
        <v>153</v>
      </c>
      <c r="C42" s="16">
        <v>19</v>
      </c>
      <c r="D42" s="15" t="s">
        <v>154</v>
      </c>
      <c r="E42" s="15" t="s">
        <v>155</v>
      </c>
      <c r="F42" s="16" t="s">
        <v>95</v>
      </c>
      <c r="G42" s="17">
        <v>65</v>
      </c>
      <c r="I42" s="19">
        <v>92.09</v>
      </c>
      <c r="K42" s="17">
        <v>60.19</v>
      </c>
      <c r="M42" s="19">
        <v>211.31</v>
      </c>
      <c r="N42" s="20">
        <v>10</v>
      </c>
      <c r="O42" s="17">
        <v>45.91</v>
      </c>
      <c r="Q42" s="19">
        <v>58.87</v>
      </c>
      <c r="S42" s="17">
        <v>72.599999999999994</v>
      </c>
      <c r="U42" s="19">
        <v>165.38</v>
      </c>
      <c r="W42" s="17">
        <v>167.37</v>
      </c>
      <c r="Y42" s="19">
        <v>175.25</v>
      </c>
      <c r="Z42" s="20">
        <v>10</v>
      </c>
      <c r="AA42" s="17">
        <v>95</v>
      </c>
      <c r="AB42" s="18"/>
      <c r="AC42" s="21">
        <f>COUNTA(G42,I42,K42,M42,O42,Q42,S42,U42,W42,Y42,AA42)</f>
        <v>11</v>
      </c>
      <c r="AD42" s="22">
        <f>IFERROR(G42+I42+K42+M42+O42+Q42+S42+U42+W42+Y42+AA42,"DNF")</f>
        <v>1208.97</v>
      </c>
      <c r="AE42" s="23">
        <f>H42+J42+L42+N42+P42+R42+T42+V42+X42+Z42+AB42</f>
        <v>20</v>
      </c>
      <c r="AF42" s="23">
        <f>IF(AX42="",0,AX42)</f>
        <v>0</v>
      </c>
      <c r="AG42" s="24">
        <f>IFERROR((AD42/4)+AE42+AF42,"DNF")</f>
        <v>322.24250000000001</v>
      </c>
      <c r="AT42" s="25">
        <f>SUM(AJ42:AS42)</f>
        <v>0</v>
      </c>
      <c r="AU42" s="25">
        <f>(AI42-AH42)-AT42</f>
        <v>0</v>
      </c>
      <c r="AV42" s="25">
        <v>0.10416666666666667</v>
      </c>
      <c r="AW42" s="15" t="str">
        <f>IF((AI42-AH42)-AT42-AV42&lt;0.000000001,"",((AI42-AH42)-AT42-AV42)*24*60)</f>
        <v/>
      </c>
      <c r="AX42" s="15" t="str">
        <f>IF(AW42="","",AW42*15)</f>
        <v/>
      </c>
    </row>
    <row r="43" spans="1:51" s="28" customFormat="1" ht="13.5" thickBot="1" x14ac:dyDescent="0.35">
      <c r="A43" s="27"/>
      <c r="B43" s="28" t="s">
        <v>156</v>
      </c>
      <c r="C43" s="29">
        <v>8</v>
      </c>
      <c r="D43" s="28" t="s">
        <v>157</v>
      </c>
      <c r="E43" s="28" t="s">
        <v>158</v>
      </c>
      <c r="F43" s="29" t="s">
        <v>95</v>
      </c>
      <c r="G43" s="30">
        <v>56</v>
      </c>
      <c r="H43" s="31">
        <v>4</v>
      </c>
      <c r="I43" s="32">
        <v>71.069999999999993</v>
      </c>
      <c r="J43" s="33"/>
      <c r="K43" s="30">
        <v>56.84</v>
      </c>
      <c r="L43" s="31"/>
      <c r="M43" s="32">
        <v>90.25</v>
      </c>
      <c r="N43" s="33"/>
      <c r="O43" s="30">
        <v>36.5</v>
      </c>
      <c r="P43" s="31"/>
      <c r="Q43" s="32">
        <v>91.81</v>
      </c>
      <c r="R43" s="33">
        <v>40</v>
      </c>
      <c r="S43" s="30">
        <v>72.760000000000005</v>
      </c>
      <c r="T43" s="31"/>
      <c r="U43" s="32">
        <v>58.84</v>
      </c>
      <c r="V43" s="33"/>
      <c r="W43" s="30">
        <v>91.19</v>
      </c>
      <c r="X43" s="31"/>
      <c r="Y43" s="32">
        <v>91</v>
      </c>
      <c r="Z43" s="33"/>
      <c r="AA43" s="30" t="s">
        <v>88</v>
      </c>
      <c r="AB43" s="31"/>
      <c r="AC43" s="34">
        <f>COUNTA(G43,I43,K43,M43,O43,Q43,S43,U43,W43,Y43,AA43)</f>
        <v>11</v>
      </c>
      <c r="AD43" s="35" t="str">
        <f>IFERROR(G43+I43+K43+M43+O43+Q43+S43+U43+W43+Y43+AA43,"DNF")</f>
        <v>DNF</v>
      </c>
      <c r="AE43" s="36">
        <f>H43+J43+L43+N43+P43+R43+T43+V43+X43+Z43+AB43</f>
        <v>44</v>
      </c>
      <c r="AF43" s="36">
        <f>IF(AX43="",0,AX43)</f>
        <v>0</v>
      </c>
      <c r="AG43" s="37" t="str">
        <f>IFERROR((AD43/4)+AE43+AF43,"DNF")</f>
        <v>DNF</v>
      </c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>
        <f>SUM(AJ43:AS43)</f>
        <v>0</v>
      </c>
      <c r="AU43" s="38">
        <f>(AI43-AH43)-AT43</f>
        <v>0</v>
      </c>
      <c r="AV43" s="38">
        <v>9.375E-2</v>
      </c>
      <c r="AW43" s="28" t="str">
        <f>IF((AI43-AH43)-AT43-AV43&lt;0.000000001,"",((AI43-AH43)-AT43-AV43)*24*60)</f>
        <v/>
      </c>
      <c r="AX43" s="28" t="str">
        <f>IF(AW43="","",AW43*15)</f>
        <v/>
      </c>
      <c r="AY43" s="39"/>
    </row>
    <row r="44" spans="1:51" s="52" customFormat="1" x14ac:dyDescent="0.3">
      <c r="A44" s="40">
        <v>1</v>
      </c>
      <c r="B44" s="41" t="s">
        <v>159</v>
      </c>
      <c r="C44" s="42">
        <v>88</v>
      </c>
      <c r="D44" s="41" t="s">
        <v>160</v>
      </c>
      <c r="E44" s="41" t="s">
        <v>161</v>
      </c>
      <c r="F44" s="42" t="s">
        <v>162</v>
      </c>
      <c r="G44" s="43">
        <v>50</v>
      </c>
      <c r="H44" s="44"/>
      <c r="I44" s="45">
        <v>54.81</v>
      </c>
      <c r="J44" s="46"/>
      <c r="K44" s="43">
        <v>40.340000000000003</v>
      </c>
      <c r="L44" s="44"/>
      <c r="M44" s="45">
        <v>67.06</v>
      </c>
      <c r="N44" s="46">
        <v>2</v>
      </c>
      <c r="O44" s="43">
        <v>29.4</v>
      </c>
      <c r="P44" s="44"/>
      <c r="Q44" s="45">
        <v>44.37</v>
      </c>
      <c r="R44" s="46"/>
      <c r="S44" s="43">
        <v>50.18</v>
      </c>
      <c r="T44" s="44"/>
      <c r="U44" s="45">
        <v>53.28</v>
      </c>
      <c r="V44" s="46"/>
      <c r="W44" s="43">
        <v>76.03</v>
      </c>
      <c r="X44" s="44"/>
      <c r="Y44" s="45">
        <v>71.77</v>
      </c>
      <c r="Z44" s="46"/>
      <c r="AA44" s="43">
        <v>55.94</v>
      </c>
      <c r="AB44" s="44"/>
      <c r="AC44" s="47">
        <f>COUNTA(G44,I44,K44,M44,O44,Q44,S44,U44,W44,Y44,AA44)</f>
        <v>11</v>
      </c>
      <c r="AD44" s="48">
        <f>IFERROR(G44+I44+K44+M44+O44+Q44+S44+U44+W44+Y44+AA44,"DNF")</f>
        <v>593.18000000000006</v>
      </c>
      <c r="AE44" s="49">
        <f>H44+J44+L44+N44+P44+R44+T44+V44+X44+Z44+AB44</f>
        <v>2</v>
      </c>
      <c r="AF44" s="49">
        <f>IF(AX44="",0,AX44)</f>
        <v>0</v>
      </c>
      <c r="AG44" s="50">
        <f>IFERROR((AD44/4)+AE44+AF44,"DNF")</f>
        <v>150.29500000000002</v>
      </c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>
        <f>SUM(AJ44:AS44)</f>
        <v>0</v>
      </c>
      <c r="AU44" s="51">
        <f>(AI44-AH44)-AT44</f>
        <v>0</v>
      </c>
      <c r="AV44" s="51">
        <v>9.375E-2</v>
      </c>
      <c r="AW44" s="41" t="str">
        <f>IF((AI44-AH44)-AT44-AV44&lt;0.000000001,"",((AI44-AH44)-AT44-AV44)*24*60)</f>
        <v/>
      </c>
      <c r="AX44" s="41" t="str">
        <f>IF(AW44="","",AW44*15)</f>
        <v/>
      </c>
    </row>
    <row r="45" spans="1:51" s="26" customFormat="1" x14ac:dyDescent="0.3">
      <c r="A45" s="14">
        <v>2</v>
      </c>
      <c r="B45" s="15" t="s">
        <v>163</v>
      </c>
      <c r="C45" s="16">
        <v>144</v>
      </c>
      <c r="D45" s="15" t="s">
        <v>164</v>
      </c>
      <c r="E45" s="15" t="s">
        <v>43</v>
      </c>
      <c r="F45" s="16" t="s">
        <v>162</v>
      </c>
      <c r="G45" s="17">
        <v>54</v>
      </c>
      <c r="H45" s="18"/>
      <c r="I45" s="19">
        <v>54.59</v>
      </c>
      <c r="J45" s="20"/>
      <c r="K45" s="17">
        <v>41.34</v>
      </c>
      <c r="L45" s="18">
        <v>2</v>
      </c>
      <c r="M45" s="19">
        <v>63.78</v>
      </c>
      <c r="N45" s="20"/>
      <c r="O45" s="17">
        <v>31.41</v>
      </c>
      <c r="P45" s="18"/>
      <c r="Q45" s="19">
        <v>43.69</v>
      </c>
      <c r="R45" s="20"/>
      <c r="S45" s="17">
        <v>55.65</v>
      </c>
      <c r="T45" s="18"/>
      <c r="U45" s="19">
        <v>49.37</v>
      </c>
      <c r="V45" s="20"/>
      <c r="W45" s="17">
        <v>79.28</v>
      </c>
      <c r="X45" s="18"/>
      <c r="Y45" s="19">
        <v>70.53</v>
      </c>
      <c r="Z45" s="20"/>
      <c r="AA45" s="17">
        <v>59.53</v>
      </c>
      <c r="AB45" s="18"/>
      <c r="AC45" s="21">
        <f>COUNTA(G45,I45,K45,M45,O45,Q45,S45,U45,W45,Y45,AA45)</f>
        <v>11</v>
      </c>
      <c r="AD45" s="22">
        <f>IFERROR(G45+I45+K45+M45+O45+Q45+S45+U45+W45+Y45+AA45,"DNF")</f>
        <v>603.16999999999996</v>
      </c>
      <c r="AE45" s="23">
        <f>H45+J45+L45+N45+P45+R45+T45+V45+X45+Z45+AB45</f>
        <v>2</v>
      </c>
      <c r="AF45" s="23">
        <f>IF(AX45="",0,AX45)</f>
        <v>0</v>
      </c>
      <c r="AG45" s="24">
        <f>IFERROR((AD45/4)+AE45+AF45,"DNF")</f>
        <v>152.79249999999999</v>
      </c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>
        <f>SUM(AJ45:AS45)</f>
        <v>0</v>
      </c>
      <c r="AU45" s="25">
        <f>(AI45-AH45)-AT45</f>
        <v>0</v>
      </c>
      <c r="AV45" s="25">
        <v>0.10416666666666667</v>
      </c>
      <c r="AW45" s="15" t="str">
        <f>IF((AI45-AH45)-AT45-AV45&lt;0.000000001,"",((AI45-AH45)-AT45-AV45)*24*60)</f>
        <v/>
      </c>
      <c r="AX45" s="15" t="str">
        <f>IF(AW45="","",AW45*15)</f>
        <v/>
      </c>
    </row>
    <row r="46" spans="1:51" s="26" customFormat="1" x14ac:dyDescent="0.3">
      <c r="A46" s="14">
        <v>3</v>
      </c>
      <c r="B46" s="15" t="s">
        <v>165</v>
      </c>
      <c r="C46" s="16">
        <v>121</v>
      </c>
      <c r="D46" s="15" t="s">
        <v>166</v>
      </c>
      <c r="E46" s="15" t="s">
        <v>167</v>
      </c>
      <c r="F46" s="16" t="s">
        <v>162</v>
      </c>
      <c r="G46" s="17">
        <v>49</v>
      </c>
      <c r="H46" s="18">
        <v>2</v>
      </c>
      <c r="I46" s="19">
        <v>59.72</v>
      </c>
      <c r="J46" s="20"/>
      <c r="K46" s="17">
        <v>43.21</v>
      </c>
      <c r="L46" s="18"/>
      <c r="M46" s="19">
        <v>67.680000000000007</v>
      </c>
      <c r="N46" s="20"/>
      <c r="O46" s="17">
        <v>32.119999999999997</v>
      </c>
      <c r="P46" s="18"/>
      <c r="Q46" s="19">
        <v>43.94</v>
      </c>
      <c r="R46" s="20"/>
      <c r="S46" s="17">
        <v>54.41</v>
      </c>
      <c r="T46" s="18"/>
      <c r="U46" s="19">
        <v>61.84</v>
      </c>
      <c r="V46" s="20"/>
      <c r="W46" s="17">
        <v>81.66</v>
      </c>
      <c r="X46" s="18"/>
      <c r="Y46" s="19">
        <v>75.22</v>
      </c>
      <c r="Z46" s="20"/>
      <c r="AA46" s="17">
        <v>64.28</v>
      </c>
      <c r="AB46" s="18"/>
      <c r="AC46" s="21">
        <f>COUNTA(G46,I46,K46,M46,O46,Q46,S46,U46,W46,Y46,AA46)</f>
        <v>11</v>
      </c>
      <c r="AD46" s="22">
        <f>IFERROR(G46+I46+K46+M46+O46+Q46+S46+U46+W46+Y46+AA46,"DNF")</f>
        <v>633.08000000000004</v>
      </c>
      <c r="AE46" s="23">
        <f>H46+J46+L46+N46+P46+R46+T46+V46+X46+Z46+AB46</f>
        <v>2</v>
      </c>
      <c r="AF46" s="23">
        <f>IF(AX46="",0,AX46)</f>
        <v>0</v>
      </c>
      <c r="AG46" s="24">
        <f>IFERROR((AD46/4)+AE46+AF46,"DNF")</f>
        <v>160.27000000000001</v>
      </c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>
        <f>SUM(AJ46:AS46)</f>
        <v>0</v>
      </c>
      <c r="AU46" s="25">
        <f>(AI46-AH46)-AT46</f>
        <v>0</v>
      </c>
      <c r="AV46" s="25">
        <v>0.10416666666666667</v>
      </c>
      <c r="AW46" s="15" t="str">
        <f>IF((AI46-AH46)-AT46-AV46&lt;0.000000001,"",((AI46-AH46)-AT46-AV46)*24*60)</f>
        <v/>
      </c>
      <c r="AX46" s="15" t="str">
        <f>IF(AW46="","",AW46*15)</f>
        <v/>
      </c>
    </row>
    <row r="47" spans="1:51" s="26" customFormat="1" x14ac:dyDescent="0.3">
      <c r="A47" s="14">
        <v>4</v>
      </c>
      <c r="B47" s="15" t="s">
        <v>168</v>
      </c>
      <c r="C47" s="16">
        <v>106</v>
      </c>
      <c r="D47" s="15" t="s">
        <v>169</v>
      </c>
      <c r="E47" s="15" t="s">
        <v>170</v>
      </c>
      <c r="F47" s="16" t="s">
        <v>162</v>
      </c>
      <c r="G47" s="17">
        <v>54</v>
      </c>
      <c r="H47" s="18"/>
      <c r="I47" s="19">
        <v>64.099999999999994</v>
      </c>
      <c r="J47" s="20"/>
      <c r="K47" s="17">
        <v>47.84</v>
      </c>
      <c r="L47" s="18"/>
      <c r="M47" s="19">
        <v>73.87</v>
      </c>
      <c r="N47" s="20"/>
      <c r="O47" s="17">
        <v>35.22</v>
      </c>
      <c r="P47" s="18"/>
      <c r="Q47" s="19">
        <v>50.22</v>
      </c>
      <c r="R47" s="20"/>
      <c r="S47" s="17">
        <v>56.75</v>
      </c>
      <c r="T47" s="18"/>
      <c r="U47" s="19">
        <v>57.16</v>
      </c>
      <c r="V47" s="20"/>
      <c r="W47" s="17">
        <v>98.31</v>
      </c>
      <c r="X47" s="18"/>
      <c r="Y47" s="19">
        <v>71.5</v>
      </c>
      <c r="Z47" s="20"/>
      <c r="AA47" s="17">
        <v>59.81</v>
      </c>
      <c r="AB47" s="18"/>
      <c r="AC47" s="21">
        <f>COUNTA(G47,I47,K47,M47,O47,Q47,S47,U47,W47,Y47,AA47)</f>
        <v>11</v>
      </c>
      <c r="AD47" s="22">
        <f>IFERROR(G47+I47+K47+M47+O47+Q47+S47+U47+W47+Y47+AA47,"DNF")</f>
        <v>668.78</v>
      </c>
      <c r="AE47" s="23">
        <f>H47+J47+L47+N47+P47+R47+T47+V47+X47+Z47+AB47</f>
        <v>0</v>
      </c>
      <c r="AF47" s="23">
        <f>IF(AX47="",0,AX47)</f>
        <v>0</v>
      </c>
      <c r="AG47" s="24">
        <f>IFERROR((AD47/4)+AE47+AF47,"DNF")</f>
        <v>167.19499999999999</v>
      </c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>
        <f>SUM(AJ47:AS47)</f>
        <v>0</v>
      </c>
      <c r="AU47" s="25">
        <f>(AI47-AH47)-AT47</f>
        <v>0</v>
      </c>
      <c r="AV47" s="25">
        <v>0.10416666666666667</v>
      </c>
      <c r="AW47" s="15" t="str">
        <f>IF((AI47-AH47)-AT47-AV47&lt;0.000000001,"",((AI47-AH47)-AT47-AV47)*24*60)</f>
        <v/>
      </c>
      <c r="AX47" s="15" t="str">
        <f>IF(AW47="","",AW47*15)</f>
        <v/>
      </c>
    </row>
    <row r="48" spans="1:51" s="26" customFormat="1" x14ac:dyDescent="0.3">
      <c r="A48" s="14">
        <v>5</v>
      </c>
      <c r="B48" s="15" t="s">
        <v>171</v>
      </c>
      <c r="C48" s="16">
        <v>117</v>
      </c>
      <c r="D48" s="15" t="s">
        <v>172</v>
      </c>
      <c r="E48" s="15" t="s">
        <v>173</v>
      </c>
      <c r="F48" s="16" t="s">
        <v>162</v>
      </c>
      <c r="G48" s="17">
        <v>62</v>
      </c>
      <c r="H48" s="18"/>
      <c r="I48" s="19">
        <v>55.72</v>
      </c>
      <c r="J48" s="20"/>
      <c r="K48" s="17">
        <v>72.06</v>
      </c>
      <c r="L48" s="18"/>
      <c r="M48" s="19">
        <v>68.239999999999995</v>
      </c>
      <c r="N48" s="20"/>
      <c r="O48" s="17">
        <v>32.28</v>
      </c>
      <c r="P48" s="18"/>
      <c r="Q48" s="19">
        <v>46.53</v>
      </c>
      <c r="R48" s="20"/>
      <c r="S48" s="17">
        <v>60.44</v>
      </c>
      <c r="T48" s="18"/>
      <c r="U48" s="19">
        <v>54.56</v>
      </c>
      <c r="V48" s="20"/>
      <c r="W48" s="17">
        <v>82.97</v>
      </c>
      <c r="X48" s="18"/>
      <c r="Y48" s="19">
        <v>72.31</v>
      </c>
      <c r="Z48" s="20"/>
      <c r="AA48" s="17">
        <v>55.96</v>
      </c>
      <c r="AB48" s="18">
        <v>2</v>
      </c>
      <c r="AC48" s="21">
        <f>COUNTA(G48,I48,K48,M48,O48,Q48,S48,U48,W48,Y48,AA48)</f>
        <v>11</v>
      </c>
      <c r="AD48" s="22">
        <f>IFERROR(G48+I48+K48+M48+O48+Q48+S48+U48+W48+Y48+AA48,"DNF")</f>
        <v>663.06999999999994</v>
      </c>
      <c r="AE48" s="23">
        <f>H48+J48+L48+N48+P48+R48+T48+V48+X48+Z48+AB48</f>
        <v>2</v>
      </c>
      <c r="AF48" s="23">
        <f>IF(AX48="",0,AX48)</f>
        <v>0</v>
      </c>
      <c r="AG48" s="24">
        <f>IFERROR((AD48/4)+AE48+AF48,"DNF")</f>
        <v>167.76749999999998</v>
      </c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>
        <f>SUM(AJ48:AS48)</f>
        <v>0</v>
      </c>
      <c r="AU48" s="25">
        <f>(AI48-AH48)-AT48</f>
        <v>0</v>
      </c>
      <c r="AV48" s="25">
        <v>0.10416666666666667</v>
      </c>
      <c r="AW48" s="15" t="str">
        <f>IF((AI48-AH48)-AT48-AV48&lt;0.000000001,"",((AI48-AH48)-AT48-AV48)*24*60)</f>
        <v/>
      </c>
      <c r="AX48" s="15" t="str">
        <f>IF(AW48="","",AW48*15)</f>
        <v/>
      </c>
    </row>
    <row r="49" spans="1:50" s="26" customFormat="1" x14ac:dyDescent="0.3">
      <c r="A49" s="14">
        <v>6</v>
      </c>
      <c r="B49" s="15" t="s">
        <v>174</v>
      </c>
      <c r="C49" s="16">
        <v>21</v>
      </c>
      <c r="D49" s="15" t="s">
        <v>175</v>
      </c>
      <c r="E49" s="15" t="s">
        <v>176</v>
      </c>
      <c r="F49" s="16" t="s">
        <v>162</v>
      </c>
      <c r="G49" s="17">
        <v>59</v>
      </c>
      <c r="H49" s="18"/>
      <c r="I49" s="19">
        <v>63.02</v>
      </c>
      <c r="J49" s="20"/>
      <c r="K49" s="17">
        <v>41.65</v>
      </c>
      <c r="L49" s="18">
        <v>2</v>
      </c>
      <c r="M49" s="19">
        <v>73.5</v>
      </c>
      <c r="N49" s="20"/>
      <c r="O49" s="17">
        <v>32.19</v>
      </c>
      <c r="P49" s="18"/>
      <c r="Q49" s="19">
        <v>51.22</v>
      </c>
      <c r="R49" s="20"/>
      <c r="S49" s="17">
        <v>74.13</v>
      </c>
      <c r="T49" s="18"/>
      <c r="U49" s="19">
        <v>56.12</v>
      </c>
      <c r="V49" s="20"/>
      <c r="W49" s="17">
        <v>86.78</v>
      </c>
      <c r="X49" s="18"/>
      <c r="Y49" s="19">
        <v>72.06</v>
      </c>
      <c r="Z49" s="20"/>
      <c r="AA49" s="17">
        <v>58.75</v>
      </c>
      <c r="AB49" s="18"/>
      <c r="AC49" s="21">
        <f>COUNTA(G49,I49,K49,M49,O49,Q49,S49,U49,W49,Y49,AA49)</f>
        <v>11</v>
      </c>
      <c r="AD49" s="22">
        <f>IFERROR(G49+I49+K49+M49+O49+Q49+S49+U49+W49+Y49+AA49,"DNF")</f>
        <v>668.42000000000007</v>
      </c>
      <c r="AE49" s="23">
        <f>H49+J49+L49+N49+P49+R49+T49+V49+X49+Z49+AB49</f>
        <v>2</v>
      </c>
      <c r="AF49" s="23">
        <f>IF(AX49="",0,AX49)</f>
        <v>0</v>
      </c>
      <c r="AG49" s="24">
        <f>IFERROR((AD49/4)+AE49+AF49,"DNF")</f>
        <v>169.10500000000002</v>
      </c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>
        <f>SUM(AJ49:AS49)</f>
        <v>0</v>
      </c>
      <c r="AU49" s="25">
        <f>(AI49-AH49)-AT49</f>
        <v>0</v>
      </c>
      <c r="AV49" s="25">
        <v>0.10416666666666667</v>
      </c>
      <c r="AW49" s="15" t="str">
        <f>IF((AI49-AH49)-AT49-AV49&lt;0.000000001,"",((AI49-AH49)-AT49-AV49)*24*60)</f>
        <v/>
      </c>
      <c r="AX49" s="15" t="str">
        <f>IF(AW49="","",AW49*15)</f>
        <v/>
      </c>
    </row>
    <row r="50" spans="1:50" s="26" customFormat="1" x14ac:dyDescent="0.3">
      <c r="A50" s="14">
        <v>7</v>
      </c>
      <c r="B50" s="15" t="s">
        <v>177</v>
      </c>
      <c r="C50" s="16">
        <v>98</v>
      </c>
      <c r="D50" s="15" t="s">
        <v>178</v>
      </c>
      <c r="E50" s="15" t="s">
        <v>179</v>
      </c>
      <c r="F50" s="16" t="s">
        <v>162</v>
      </c>
      <c r="G50" s="17">
        <v>71</v>
      </c>
      <c r="H50" s="18">
        <v>2</v>
      </c>
      <c r="I50" s="19">
        <v>67.31</v>
      </c>
      <c r="J50" s="20"/>
      <c r="K50" s="17">
        <v>43.32</v>
      </c>
      <c r="L50" s="18"/>
      <c r="M50" s="19">
        <v>69.819999999999993</v>
      </c>
      <c r="N50" s="20"/>
      <c r="O50" s="17">
        <v>34.880000000000003</v>
      </c>
      <c r="P50" s="18"/>
      <c r="Q50" s="19">
        <v>52.19</v>
      </c>
      <c r="R50" s="20"/>
      <c r="S50" s="17">
        <v>54.23</v>
      </c>
      <c r="T50" s="18"/>
      <c r="U50" s="19">
        <v>56.6</v>
      </c>
      <c r="V50" s="20"/>
      <c r="W50" s="17">
        <v>86.16</v>
      </c>
      <c r="X50" s="18"/>
      <c r="Y50" s="19">
        <v>72.290000000000006</v>
      </c>
      <c r="Z50" s="20"/>
      <c r="AA50" s="17">
        <v>71.81</v>
      </c>
      <c r="AB50" s="18"/>
      <c r="AC50" s="21">
        <f>COUNTA(G50,I50,K50,M50,O50,Q50,S50,U50,W50,Y50,AA50)</f>
        <v>11</v>
      </c>
      <c r="AD50" s="22">
        <f>IFERROR(G50+I50+K50+M50+O50+Q50+S50+U50+W50+Y50+AA50,"DNF")</f>
        <v>679.6099999999999</v>
      </c>
      <c r="AE50" s="23">
        <f>H50+J50+L50+N50+P50+R50+T50+V50+X50+Z50+AB50</f>
        <v>2</v>
      </c>
      <c r="AF50" s="23">
        <f>IF(AX50="",0,AX50)</f>
        <v>0</v>
      </c>
      <c r="AG50" s="24">
        <f>IFERROR((AD50/4)+AE50+AF50,"DNF")</f>
        <v>171.90249999999997</v>
      </c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>
        <f>SUM(AJ50:AS50)</f>
        <v>0</v>
      </c>
      <c r="AU50" s="25">
        <f>(AI50-AH50)-AT50</f>
        <v>0</v>
      </c>
      <c r="AV50" s="25">
        <v>0.10416666666666667</v>
      </c>
      <c r="AW50" s="15" t="str">
        <f>IF((AI50-AH50)-AT50-AV50&lt;0.000000001,"",((AI50-AH50)-AT50-AV50)*24*60)</f>
        <v/>
      </c>
      <c r="AX50" s="15" t="str">
        <f>IF(AW50="","",AW50*15)</f>
        <v/>
      </c>
    </row>
    <row r="51" spans="1:50" s="26" customFormat="1" x14ac:dyDescent="0.3">
      <c r="A51" s="14">
        <v>8</v>
      </c>
      <c r="B51" s="15" t="s">
        <v>180</v>
      </c>
      <c r="C51" s="16">
        <v>91</v>
      </c>
      <c r="D51" s="15" t="s">
        <v>181</v>
      </c>
      <c r="E51" s="15" t="s">
        <v>46</v>
      </c>
      <c r="F51" s="16" t="s">
        <v>162</v>
      </c>
      <c r="G51" s="17">
        <v>60</v>
      </c>
      <c r="H51" s="18"/>
      <c r="I51" s="19">
        <v>64.09</v>
      </c>
      <c r="J51" s="20"/>
      <c r="K51" s="17">
        <v>46.09</v>
      </c>
      <c r="L51" s="18"/>
      <c r="M51" s="19">
        <v>73.94</v>
      </c>
      <c r="N51" s="20"/>
      <c r="O51" s="17">
        <v>35.340000000000003</v>
      </c>
      <c r="P51" s="18"/>
      <c r="Q51" s="19">
        <v>45.85</v>
      </c>
      <c r="R51" s="20"/>
      <c r="S51" s="17">
        <v>59.4</v>
      </c>
      <c r="T51" s="18"/>
      <c r="U51" s="19">
        <v>57.69</v>
      </c>
      <c r="V51" s="20"/>
      <c r="W51" s="17">
        <v>95.25</v>
      </c>
      <c r="X51" s="18">
        <v>2</v>
      </c>
      <c r="Y51" s="19">
        <v>84.12</v>
      </c>
      <c r="Z51" s="20"/>
      <c r="AA51" s="17">
        <v>61.19</v>
      </c>
      <c r="AB51" s="18"/>
      <c r="AC51" s="21">
        <f>COUNTA(G51,I51,K51,M51,O51,Q51,S51,U51,W51,Y51,AA51)</f>
        <v>11</v>
      </c>
      <c r="AD51" s="22">
        <f>IFERROR(G51+I51+K51+M51+O51+Q51+S51+U51+W51+Y51+AA51,"DNF")</f>
        <v>682.96</v>
      </c>
      <c r="AE51" s="23">
        <f>H51+J51+L51+N51+P51+R51+T51+V51+X51+Z51+AB51</f>
        <v>2</v>
      </c>
      <c r="AF51" s="23">
        <f>IF(AX51="",0,AX51)</f>
        <v>0</v>
      </c>
      <c r="AG51" s="24">
        <f>IFERROR((AD51/4)+AE51+AF51,"DNF")</f>
        <v>172.74</v>
      </c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>
        <f>SUM(AJ51:AS51)</f>
        <v>0</v>
      </c>
      <c r="AU51" s="25">
        <f>(AI51-AH51)-AT51</f>
        <v>0</v>
      </c>
      <c r="AV51" s="25">
        <v>0.10416666666666667</v>
      </c>
      <c r="AW51" s="15" t="str">
        <f>IF((AI51-AH51)-AT51-AV51&lt;0.000000001,"",((AI51-AH51)-AT51-AV51)*24*60)</f>
        <v/>
      </c>
      <c r="AX51" s="15" t="str">
        <f>IF(AW51="","",AW51*15)</f>
        <v/>
      </c>
    </row>
    <row r="52" spans="1:50" s="26" customFormat="1" x14ac:dyDescent="0.3">
      <c r="A52" s="14">
        <v>9</v>
      </c>
      <c r="B52" s="15" t="s">
        <v>182</v>
      </c>
      <c r="C52" s="16">
        <v>128</v>
      </c>
      <c r="D52" s="15" t="s">
        <v>183</v>
      </c>
      <c r="E52" s="15" t="s">
        <v>184</v>
      </c>
      <c r="F52" s="16" t="s">
        <v>162</v>
      </c>
      <c r="G52" s="17">
        <v>61</v>
      </c>
      <c r="H52" s="18"/>
      <c r="I52" s="19">
        <v>69.22</v>
      </c>
      <c r="J52" s="20"/>
      <c r="K52" s="17">
        <v>43.25</v>
      </c>
      <c r="L52" s="18"/>
      <c r="M52" s="19">
        <v>73.25</v>
      </c>
      <c r="N52" s="20"/>
      <c r="O52" s="17">
        <v>34.96</v>
      </c>
      <c r="P52" s="18"/>
      <c r="Q52" s="19">
        <v>48.87</v>
      </c>
      <c r="R52" s="20"/>
      <c r="S52" s="17">
        <v>57.09</v>
      </c>
      <c r="T52" s="18"/>
      <c r="U52" s="19">
        <v>54.12</v>
      </c>
      <c r="V52" s="20"/>
      <c r="W52" s="17">
        <v>107.75</v>
      </c>
      <c r="X52" s="18">
        <v>2</v>
      </c>
      <c r="Y52" s="19">
        <v>76.78</v>
      </c>
      <c r="Z52" s="20"/>
      <c r="AA52" s="17">
        <v>57.28</v>
      </c>
      <c r="AB52" s="18"/>
      <c r="AC52" s="21">
        <f>COUNTA(G52,I52,K52,M52,O52,Q52,S52,U52,W52,Y52,AA52)</f>
        <v>11</v>
      </c>
      <c r="AD52" s="22">
        <f>IFERROR(G52+I52+K52+M52+O52+Q52+S52+U52+W52+Y52+AA52,"DNF")</f>
        <v>683.56999999999994</v>
      </c>
      <c r="AE52" s="23">
        <f>H52+J52+L52+N52+P52+R52+T52+V52+X52+Z52+AB52</f>
        <v>2</v>
      </c>
      <c r="AF52" s="23">
        <f>IF(AX52="",0,AX52)</f>
        <v>0</v>
      </c>
      <c r="AG52" s="24">
        <f>IFERROR((AD52/4)+AE52+AF52,"DNF")</f>
        <v>172.89249999999998</v>
      </c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>
        <f>SUM(AJ52:AS52)</f>
        <v>0</v>
      </c>
      <c r="AU52" s="25">
        <f>(AI52-AH52)-AT52</f>
        <v>0</v>
      </c>
      <c r="AV52" s="25">
        <v>0.10416666666666667</v>
      </c>
      <c r="AW52" s="15" t="str">
        <f>IF((AI52-AH52)-AT52-AV52&lt;0.000000001,"",((AI52-AH52)-AT52-AV52)*24*60)</f>
        <v/>
      </c>
      <c r="AX52" s="15" t="str">
        <f>IF(AW52="","",AW52*15)</f>
        <v/>
      </c>
    </row>
    <row r="53" spans="1:50" s="26" customFormat="1" x14ac:dyDescent="0.3">
      <c r="A53" s="14">
        <v>10</v>
      </c>
      <c r="B53" s="15" t="s">
        <v>185</v>
      </c>
      <c r="C53" s="16">
        <v>50</v>
      </c>
      <c r="D53" s="15" t="s">
        <v>186</v>
      </c>
      <c r="E53" s="15" t="s">
        <v>187</v>
      </c>
      <c r="F53" s="16" t="s">
        <v>162</v>
      </c>
      <c r="G53" s="17">
        <v>66</v>
      </c>
      <c r="H53" s="18"/>
      <c r="I53" s="19">
        <v>70.03</v>
      </c>
      <c r="J53" s="20"/>
      <c r="K53" s="17">
        <v>51.81</v>
      </c>
      <c r="L53" s="18"/>
      <c r="M53" s="19">
        <v>82.88</v>
      </c>
      <c r="N53" s="20"/>
      <c r="O53" s="17">
        <v>36.94</v>
      </c>
      <c r="P53" s="18"/>
      <c r="Q53" s="19">
        <v>55.59</v>
      </c>
      <c r="R53" s="20"/>
      <c r="S53" s="17">
        <v>56.72</v>
      </c>
      <c r="T53" s="18"/>
      <c r="U53" s="19">
        <v>68.5</v>
      </c>
      <c r="V53" s="20"/>
      <c r="W53" s="17">
        <v>86.31</v>
      </c>
      <c r="X53" s="18"/>
      <c r="Y53" s="19">
        <v>73.84</v>
      </c>
      <c r="Z53" s="20"/>
      <c r="AA53" s="17">
        <v>62.87</v>
      </c>
      <c r="AB53" s="18"/>
      <c r="AC53" s="21">
        <f>COUNTA(G53,I53,K53,M53,O53,Q53,S53,U53,W53,Y53,AA53)</f>
        <v>11</v>
      </c>
      <c r="AD53" s="22">
        <f>IFERROR(G53+I53+K53+M53+O53+Q53+S53+U53+W53+Y53+AA53,"DNF")</f>
        <v>711.49</v>
      </c>
      <c r="AE53" s="23">
        <f>H53+J53+L53+N53+P53+R53+T53+V53+X53+Z53+AB53</f>
        <v>0</v>
      </c>
      <c r="AF53" s="23">
        <f>IF(AX53="",0,AX53)</f>
        <v>0</v>
      </c>
      <c r="AG53" s="24">
        <f>IFERROR((AD53/4)+AE53+AF53,"DNF")</f>
        <v>177.8725</v>
      </c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>
        <f>SUM(AJ53:AS53)</f>
        <v>0</v>
      </c>
      <c r="AU53" s="25">
        <f>(AI53-AH53)-AT53</f>
        <v>0</v>
      </c>
      <c r="AV53" s="25">
        <v>0.10416666666666667</v>
      </c>
      <c r="AW53" s="15" t="str">
        <f>IF((AI53-AH53)-AT53-AV53&lt;0.000000001,"",((AI53-AH53)-AT53-AV53)*24*60)</f>
        <v/>
      </c>
      <c r="AX53" s="15" t="str">
        <f>IF(AW53="","",AW53*15)</f>
        <v/>
      </c>
    </row>
    <row r="54" spans="1:50" s="26" customFormat="1" x14ac:dyDescent="0.3">
      <c r="A54" s="14">
        <v>11</v>
      </c>
      <c r="B54" s="15" t="s">
        <v>188</v>
      </c>
      <c r="C54" s="16">
        <v>112</v>
      </c>
      <c r="D54" s="15" t="s">
        <v>189</v>
      </c>
      <c r="E54" s="15" t="s">
        <v>190</v>
      </c>
      <c r="F54" s="16" t="s">
        <v>162</v>
      </c>
      <c r="G54" s="17">
        <v>64</v>
      </c>
      <c r="H54" s="18"/>
      <c r="I54" s="19">
        <v>72.78</v>
      </c>
      <c r="J54" s="20"/>
      <c r="K54" s="17">
        <v>49.85</v>
      </c>
      <c r="L54" s="18"/>
      <c r="M54" s="19">
        <v>77.25</v>
      </c>
      <c r="N54" s="20"/>
      <c r="O54" s="17">
        <v>43.25</v>
      </c>
      <c r="P54" s="18"/>
      <c r="Q54" s="19">
        <v>52.34</v>
      </c>
      <c r="R54" s="20"/>
      <c r="S54" s="17">
        <v>64.05</v>
      </c>
      <c r="T54" s="18"/>
      <c r="U54" s="19">
        <v>68.400000000000006</v>
      </c>
      <c r="V54" s="20"/>
      <c r="W54" s="17">
        <v>84.5</v>
      </c>
      <c r="X54" s="18"/>
      <c r="Y54" s="19">
        <v>78.56</v>
      </c>
      <c r="Z54" s="20"/>
      <c r="AA54" s="17">
        <v>62.61</v>
      </c>
      <c r="AB54" s="18"/>
      <c r="AC54" s="21">
        <f>COUNTA(G54,I54,K54,M54,O54,Q54,S54,U54,W54,Y54,AA54)</f>
        <v>11</v>
      </c>
      <c r="AD54" s="22">
        <f>IFERROR(G54+I54+K54+M54+O54+Q54+S54+U54+W54+Y54+AA54,"DNF")</f>
        <v>717.59</v>
      </c>
      <c r="AE54" s="23">
        <f>H54+J54+L54+N54+P54+R54+T54+V54+X54+Z54+AB54</f>
        <v>0</v>
      </c>
      <c r="AF54" s="23">
        <f>IF(AX54="",0,AX54)</f>
        <v>0</v>
      </c>
      <c r="AG54" s="24">
        <f>IFERROR((AD54/4)+AE54+AF54,"DNF")</f>
        <v>179.39750000000001</v>
      </c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>
        <f>SUM(AJ54:AS54)</f>
        <v>0</v>
      </c>
      <c r="AU54" s="25">
        <f>(AI54-AH54)-AT54</f>
        <v>0</v>
      </c>
      <c r="AV54" s="25">
        <v>0.10416666666666667</v>
      </c>
      <c r="AW54" s="15" t="str">
        <f>IF((AI54-AH54)-AT54-AV54&lt;0.000000001,"",((AI54-AH54)-AT54-AV54)*24*60)</f>
        <v/>
      </c>
      <c r="AX54" s="15" t="str">
        <f>IF(AW54="","",AW54*15)</f>
        <v/>
      </c>
    </row>
    <row r="55" spans="1:50" s="26" customFormat="1" x14ac:dyDescent="0.3">
      <c r="A55" s="14">
        <v>12</v>
      </c>
      <c r="B55" s="15" t="s">
        <v>191</v>
      </c>
      <c r="C55" s="16">
        <v>76</v>
      </c>
      <c r="D55" s="15" t="s">
        <v>192</v>
      </c>
      <c r="E55" s="15" t="s">
        <v>193</v>
      </c>
      <c r="F55" s="16" t="s">
        <v>162</v>
      </c>
      <c r="G55" s="17">
        <v>60</v>
      </c>
      <c r="H55" s="18">
        <v>2</v>
      </c>
      <c r="I55" s="19">
        <v>63.81</v>
      </c>
      <c r="J55" s="20"/>
      <c r="K55" s="17">
        <v>49.35</v>
      </c>
      <c r="L55" s="18">
        <v>2</v>
      </c>
      <c r="M55" s="19">
        <v>72.47</v>
      </c>
      <c r="N55" s="20"/>
      <c r="O55" s="17">
        <v>36.44</v>
      </c>
      <c r="P55" s="18"/>
      <c r="Q55" s="19">
        <v>56.5</v>
      </c>
      <c r="R55" s="20"/>
      <c r="S55" s="17">
        <v>60.09</v>
      </c>
      <c r="T55" s="18"/>
      <c r="U55" s="19">
        <v>57.38</v>
      </c>
      <c r="V55" s="20"/>
      <c r="W55" s="17">
        <v>89.25</v>
      </c>
      <c r="X55" s="18"/>
      <c r="Y55" s="19">
        <v>79.290000000000006</v>
      </c>
      <c r="Z55" s="20"/>
      <c r="AA55" s="17">
        <v>65.09</v>
      </c>
      <c r="AB55" s="18">
        <v>4</v>
      </c>
      <c r="AC55" s="21">
        <f>COUNTA(G55,I55,K55,M55,O55,Q55,S55,U55,W55,Y55,AA55)</f>
        <v>11</v>
      </c>
      <c r="AD55" s="22">
        <f>IFERROR(G55+I55+K55+M55+O55+Q55+S55+U55+W55+Y55+AA55,"DNF")</f>
        <v>689.67</v>
      </c>
      <c r="AE55" s="23">
        <f>H55+J55+L55+N55+P55+R55+T55+V55+X55+Z55+AB55</f>
        <v>8</v>
      </c>
      <c r="AF55" s="23">
        <f>IF(AX55="",0,AX55)</f>
        <v>0</v>
      </c>
      <c r="AG55" s="24">
        <f>IFERROR((AD55/4)+AE55+AF55,"DNF")</f>
        <v>180.41749999999999</v>
      </c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>
        <f>SUM(AJ55:AS55)</f>
        <v>0</v>
      </c>
      <c r="AU55" s="25">
        <f>(AI55-AH55)-AT55</f>
        <v>0</v>
      </c>
      <c r="AV55" s="25">
        <v>9.375E-2</v>
      </c>
      <c r="AW55" s="15" t="str">
        <f>IF((AI55-AH55)-AT55-AV55&lt;0.000000001,"",((AI55-AH55)-AT55-AV55)*24*60)</f>
        <v/>
      </c>
      <c r="AX55" s="15" t="str">
        <f>IF(AW55="","",AW55*15)</f>
        <v/>
      </c>
    </row>
    <row r="56" spans="1:50" s="26" customFormat="1" x14ac:dyDescent="0.3">
      <c r="A56" s="14">
        <v>13</v>
      </c>
      <c r="B56" s="15" t="s">
        <v>194</v>
      </c>
      <c r="C56" s="16">
        <v>115</v>
      </c>
      <c r="D56" s="15" t="s">
        <v>195</v>
      </c>
      <c r="E56" s="15" t="s">
        <v>196</v>
      </c>
      <c r="F56" s="16" t="s">
        <v>162</v>
      </c>
      <c r="G56" s="17">
        <v>63</v>
      </c>
      <c r="H56" s="18">
        <v>2</v>
      </c>
      <c r="I56" s="19">
        <v>78.06</v>
      </c>
      <c r="J56" s="20"/>
      <c r="K56" s="17">
        <v>48.37</v>
      </c>
      <c r="L56" s="18"/>
      <c r="M56" s="19">
        <v>85</v>
      </c>
      <c r="N56" s="20"/>
      <c r="O56" s="17">
        <v>35.28</v>
      </c>
      <c r="P56" s="18"/>
      <c r="Q56" s="19">
        <v>47.72</v>
      </c>
      <c r="R56" s="20"/>
      <c r="S56" s="17">
        <v>58.02</v>
      </c>
      <c r="T56" s="18"/>
      <c r="U56" s="19">
        <v>57.19</v>
      </c>
      <c r="V56" s="20"/>
      <c r="W56" s="17">
        <v>92.84</v>
      </c>
      <c r="X56" s="18"/>
      <c r="Y56" s="19">
        <v>82.31</v>
      </c>
      <c r="Z56" s="20"/>
      <c r="AA56" s="17">
        <v>76.5</v>
      </c>
      <c r="AB56" s="18"/>
      <c r="AC56" s="21">
        <f>COUNTA(G56,I56,K56,M56,O56,Q56,S56,U56,W56,Y56,AA56)</f>
        <v>11</v>
      </c>
      <c r="AD56" s="22">
        <f>IFERROR(G56+I56+K56+M56+O56+Q56+S56+U56+W56+Y56+AA56,"DNF")</f>
        <v>724.29</v>
      </c>
      <c r="AE56" s="23">
        <f>H56+J56+L56+N56+P56+R56+T56+V56+X56+Z56+AB56</f>
        <v>2</v>
      </c>
      <c r="AF56" s="23">
        <f>IF(AX56="",0,AX56)</f>
        <v>0</v>
      </c>
      <c r="AG56" s="24">
        <f>IFERROR((AD56/4)+AE56+AF56,"DNF")</f>
        <v>183.07249999999999</v>
      </c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>
        <f>SUM(AJ56:AS56)</f>
        <v>0</v>
      </c>
      <c r="AU56" s="25">
        <f>(AI56-AH56)-AT56</f>
        <v>0</v>
      </c>
      <c r="AV56" s="25">
        <v>0.10416666666666667</v>
      </c>
      <c r="AW56" s="15" t="str">
        <f>IF((AI56-AH56)-AT56-AV56&lt;0.000000001,"",((AI56-AH56)-AT56-AV56)*24*60)</f>
        <v/>
      </c>
      <c r="AX56" s="15" t="str">
        <f>IF(AW56="","",AW56*15)</f>
        <v/>
      </c>
    </row>
    <row r="57" spans="1:50" s="26" customFormat="1" x14ac:dyDescent="0.3">
      <c r="A57" s="14">
        <v>14</v>
      </c>
      <c r="B57" s="15" t="s">
        <v>197</v>
      </c>
      <c r="C57" s="16">
        <v>52</v>
      </c>
      <c r="D57" s="15" t="s">
        <v>198</v>
      </c>
      <c r="E57" s="15" t="s">
        <v>199</v>
      </c>
      <c r="F57" s="16" t="s">
        <v>162</v>
      </c>
      <c r="G57" s="17">
        <v>70</v>
      </c>
      <c r="H57" s="18">
        <v>2</v>
      </c>
      <c r="I57" s="19">
        <v>71.5</v>
      </c>
      <c r="J57" s="20"/>
      <c r="K57" s="17">
        <v>54.35</v>
      </c>
      <c r="L57" s="18"/>
      <c r="M57" s="19">
        <v>77.06</v>
      </c>
      <c r="N57" s="20"/>
      <c r="O57" s="17">
        <v>35.840000000000003</v>
      </c>
      <c r="P57" s="18"/>
      <c r="Q57" s="19">
        <v>52.28</v>
      </c>
      <c r="R57" s="20"/>
      <c r="S57" s="17">
        <v>69.489999999999995</v>
      </c>
      <c r="T57" s="18"/>
      <c r="U57" s="19">
        <v>56.59</v>
      </c>
      <c r="V57" s="20"/>
      <c r="W57" s="17">
        <v>97.91</v>
      </c>
      <c r="X57" s="18"/>
      <c r="Y57" s="19">
        <v>87.03</v>
      </c>
      <c r="Z57" s="20"/>
      <c r="AA57" s="17">
        <v>64.78</v>
      </c>
      <c r="AB57" s="18"/>
      <c r="AC57" s="21">
        <f>COUNTA(G57,I57,K57,M57,O57,Q57,S57,U57,W57,Y57,AA57)</f>
        <v>11</v>
      </c>
      <c r="AD57" s="22">
        <f>IFERROR(G57+I57+K57+M57+O57+Q57+S57+U57+W57+Y57+AA57,"DNF")</f>
        <v>736.82999999999993</v>
      </c>
      <c r="AE57" s="23">
        <f>H57+J57+L57+N57+P57+R57+T57+V57+X57+Z57+AB57</f>
        <v>2</v>
      </c>
      <c r="AF57" s="23">
        <f>IF(AX57="",0,AX57)</f>
        <v>0</v>
      </c>
      <c r="AG57" s="24">
        <f>IFERROR((AD57/4)+AE57+AF57,"DNF")</f>
        <v>186.20749999999998</v>
      </c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>
        <f>SUM(AJ57:AS57)</f>
        <v>0</v>
      </c>
      <c r="AU57" s="25">
        <f>(AI57-AH57)-AT57</f>
        <v>0</v>
      </c>
      <c r="AV57" s="25">
        <v>0.10416666666666667</v>
      </c>
      <c r="AW57" s="15" t="str">
        <f>IF((AI57-AH57)-AT57-AV57&lt;0.000000001,"",((AI57-AH57)-AT57-AV57)*24*60)</f>
        <v/>
      </c>
      <c r="AX57" s="15" t="str">
        <f>IF(AW57="","",AW57*15)</f>
        <v/>
      </c>
    </row>
    <row r="58" spans="1:50" s="26" customFormat="1" x14ac:dyDescent="0.3">
      <c r="A58" s="14">
        <v>15</v>
      </c>
      <c r="B58" s="15" t="s">
        <v>200</v>
      </c>
      <c r="C58" s="16">
        <v>7</v>
      </c>
      <c r="D58" s="15" t="s">
        <v>201</v>
      </c>
      <c r="E58" s="15" t="s">
        <v>202</v>
      </c>
      <c r="F58" s="16" t="s">
        <v>162</v>
      </c>
      <c r="G58" s="17">
        <v>67</v>
      </c>
      <c r="H58" s="18">
        <v>2</v>
      </c>
      <c r="I58" s="19">
        <v>64.91</v>
      </c>
      <c r="J58" s="20"/>
      <c r="K58" s="17">
        <v>52.85</v>
      </c>
      <c r="L58" s="18"/>
      <c r="M58" s="19">
        <v>87.72</v>
      </c>
      <c r="N58" s="20"/>
      <c r="O58" s="17">
        <v>36.03</v>
      </c>
      <c r="P58" s="18"/>
      <c r="Q58" s="19">
        <v>51.62</v>
      </c>
      <c r="R58" s="20"/>
      <c r="S58" s="17">
        <v>63.56</v>
      </c>
      <c r="T58" s="18"/>
      <c r="U58" s="19">
        <v>63.93</v>
      </c>
      <c r="V58" s="20"/>
      <c r="W58" s="17">
        <v>102.59</v>
      </c>
      <c r="X58" s="18">
        <v>2</v>
      </c>
      <c r="Y58" s="19">
        <v>97.09</v>
      </c>
      <c r="Z58" s="20"/>
      <c r="AA58" s="17">
        <v>55.69</v>
      </c>
      <c r="AB58" s="18"/>
      <c r="AC58" s="21">
        <f>COUNTA(G58,I58,K58,M58,O58,Q58,S58,U58,W58,Y58,AA58)</f>
        <v>11</v>
      </c>
      <c r="AD58" s="22">
        <f>IFERROR(G58+I58+K58+M58+O58+Q58+S58+U58+W58+Y58+AA58,"DNF")</f>
        <v>742.99</v>
      </c>
      <c r="AE58" s="23">
        <f>H58+J58+L58+N58+P58+R58+T58+V58+X58+Z58+AB58</f>
        <v>4</v>
      </c>
      <c r="AF58" s="23">
        <f>IF(AX58="",0,AX58)</f>
        <v>0</v>
      </c>
      <c r="AG58" s="24">
        <f>IFERROR((AD58/4)+AE58+AF58,"DNF")</f>
        <v>189.7475</v>
      </c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>
        <f>SUM(AJ58:AS58)</f>
        <v>0</v>
      </c>
      <c r="AU58" s="25">
        <f>(AI58-AH58)-AT58</f>
        <v>0</v>
      </c>
      <c r="AV58" s="25">
        <v>9.375E-2</v>
      </c>
      <c r="AW58" s="15" t="str">
        <f>IF((AI58-AH58)-AT58-AV58&lt;0.000000001,"",((AI58-AH58)-AT58-AV58)*24*60)</f>
        <v/>
      </c>
      <c r="AX58" s="15" t="str">
        <f>IF(AW58="","",AW58*15)</f>
        <v/>
      </c>
    </row>
    <row r="59" spans="1:50" s="26" customFormat="1" x14ac:dyDescent="0.3">
      <c r="A59" s="14">
        <v>16</v>
      </c>
      <c r="B59" s="15" t="s">
        <v>203</v>
      </c>
      <c r="C59" s="16">
        <v>118</v>
      </c>
      <c r="D59" s="15" t="s">
        <v>204</v>
      </c>
      <c r="E59" s="15" t="s">
        <v>205</v>
      </c>
      <c r="F59" s="16" t="s">
        <v>162</v>
      </c>
      <c r="G59" s="17">
        <v>63</v>
      </c>
      <c r="H59" s="18">
        <v>2</v>
      </c>
      <c r="I59" s="19">
        <v>67.97</v>
      </c>
      <c r="J59" s="20"/>
      <c r="K59" s="17">
        <v>51.82</v>
      </c>
      <c r="L59" s="18">
        <v>2</v>
      </c>
      <c r="M59" s="19">
        <v>95.75</v>
      </c>
      <c r="N59" s="20">
        <v>2</v>
      </c>
      <c r="O59" s="17">
        <v>39.5</v>
      </c>
      <c r="P59" s="18"/>
      <c r="Q59" s="19">
        <v>50.69</v>
      </c>
      <c r="R59" s="20"/>
      <c r="S59" s="17">
        <v>66.88</v>
      </c>
      <c r="T59" s="18"/>
      <c r="U59" s="19">
        <v>66.28</v>
      </c>
      <c r="V59" s="20"/>
      <c r="W59" s="17">
        <v>101.47</v>
      </c>
      <c r="X59" s="18"/>
      <c r="Y59" s="19">
        <v>111.97</v>
      </c>
      <c r="Z59" s="20"/>
      <c r="AA59" s="17">
        <v>70.03</v>
      </c>
      <c r="AB59" s="18"/>
      <c r="AC59" s="21">
        <f>COUNTA(G59,I59,K59,M59,O59,Q59,S59,U59,W59,Y59,AA59)</f>
        <v>11</v>
      </c>
      <c r="AD59" s="22">
        <f>IFERROR(G59+I59+K59+M59+O59+Q59+S59+U59+W59+Y59+AA59,"DNF")</f>
        <v>785.36</v>
      </c>
      <c r="AE59" s="23">
        <f>H59+J59+L59+N59+P59+R59+T59+V59+X59+Z59+AB59</f>
        <v>6</v>
      </c>
      <c r="AF59" s="23">
        <f>IF(AX59="",0,AX59)</f>
        <v>0</v>
      </c>
      <c r="AG59" s="24">
        <f>IFERROR((AD59/4)+AE59+AF59,"DNF")</f>
        <v>202.34</v>
      </c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>
        <f>SUM(AJ59:AS59)</f>
        <v>0</v>
      </c>
      <c r="AU59" s="25">
        <f>(AI59-AH59)-AT59</f>
        <v>0</v>
      </c>
      <c r="AV59" s="25">
        <v>9.375E-2</v>
      </c>
      <c r="AW59" s="15" t="str">
        <f>IF((AI59-AH59)-AT59-AV59&lt;0.000000001,"",((AI59-AH59)-AT59-AV59)*24*60)</f>
        <v/>
      </c>
      <c r="AX59" s="15" t="str">
        <f>IF(AW59="","",AW59*15)</f>
        <v/>
      </c>
    </row>
    <row r="60" spans="1:50" s="26" customFormat="1" x14ac:dyDescent="0.3">
      <c r="A60" s="14">
        <v>17</v>
      </c>
      <c r="B60" s="15" t="s">
        <v>206</v>
      </c>
      <c r="C60" s="16">
        <v>143</v>
      </c>
      <c r="D60" s="15" t="s">
        <v>207</v>
      </c>
      <c r="E60" s="15" t="s">
        <v>208</v>
      </c>
      <c r="F60" s="16" t="s">
        <v>162</v>
      </c>
      <c r="G60" s="17">
        <v>58</v>
      </c>
      <c r="H60" s="18">
        <v>6</v>
      </c>
      <c r="I60" s="19">
        <v>66.97</v>
      </c>
      <c r="J60" s="20"/>
      <c r="K60" s="17">
        <v>47.78</v>
      </c>
      <c r="L60" s="18"/>
      <c r="M60" s="19">
        <v>103.6</v>
      </c>
      <c r="N60" s="20">
        <v>2</v>
      </c>
      <c r="O60" s="17">
        <v>49.72</v>
      </c>
      <c r="P60" s="18"/>
      <c r="Q60" s="19">
        <v>59.19</v>
      </c>
      <c r="R60" s="20"/>
      <c r="S60" s="17">
        <v>70.16</v>
      </c>
      <c r="T60" s="18"/>
      <c r="U60" s="19">
        <v>66.650000000000006</v>
      </c>
      <c r="V60" s="20"/>
      <c r="W60" s="17">
        <v>96.31</v>
      </c>
      <c r="X60" s="18"/>
      <c r="Y60" s="19">
        <v>89.75</v>
      </c>
      <c r="Z60" s="20"/>
      <c r="AA60" s="17">
        <v>87.03</v>
      </c>
      <c r="AB60" s="18">
        <v>2</v>
      </c>
      <c r="AC60" s="21">
        <f>COUNTA(G60,I60,K60,M60,O60,Q60,S60,U60,W60,Y60,AA60)</f>
        <v>11</v>
      </c>
      <c r="AD60" s="22">
        <f>IFERROR(G60+I60+K60+M60+O60+Q60+S60+U60+W60+Y60+AA60,"DNF")</f>
        <v>795.16000000000008</v>
      </c>
      <c r="AE60" s="23">
        <f>H60+J60+L60+N60+P60+R60+T60+V60+X60+Z60+AB60</f>
        <v>10</v>
      </c>
      <c r="AF60" s="23">
        <f>IF(AX60="",0,AX60)</f>
        <v>0</v>
      </c>
      <c r="AG60" s="24">
        <f>IFERROR((AD60/4)+AE60+AF60,"DNF")</f>
        <v>208.79000000000002</v>
      </c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>
        <f>SUM(AJ60:AS60)</f>
        <v>0</v>
      </c>
      <c r="AU60" s="25">
        <f>(AI60-AH60)-AT60</f>
        <v>0</v>
      </c>
      <c r="AV60" s="25">
        <v>9.375E-2</v>
      </c>
      <c r="AW60" s="15" t="str">
        <f>IF((AI60-AH60)-AT60-AV60&lt;0.000000001,"",((AI60-AH60)-AT60-AV60)*24*60)</f>
        <v/>
      </c>
      <c r="AX60" s="15" t="str">
        <f>IF(AW60="","",AW60*15)</f>
        <v/>
      </c>
    </row>
    <row r="61" spans="1:50" s="26" customFormat="1" x14ac:dyDescent="0.3">
      <c r="A61" s="14">
        <v>18</v>
      </c>
      <c r="B61" s="15" t="s">
        <v>209</v>
      </c>
      <c r="C61" s="16">
        <v>74</v>
      </c>
      <c r="D61" s="15" t="s">
        <v>210</v>
      </c>
      <c r="E61" s="15" t="s">
        <v>130</v>
      </c>
      <c r="F61" s="16" t="s">
        <v>162</v>
      </c>
      <c r="G61" s="17">
        <v>80</v>
      </c>
      <c r="H61" s="18"/>
      <c r="I61" s="19">
        <v>93.68</v>
      </c>
      <c r="J61" s="20"/>
      <c r="K61" s="17">
        <v>54.47</v>
      </c>
      <c r="L61" s="18">
        <v>2</v>
      </c>
      <c r="M61" s="19">
        <v>95.5</v>
      </c>
      <c r="N61" s="20"/>
      <c r="O61" s="17">
        <v>40</v>
      </c>
      <c r="P61" s="18"/>
      <c r="Q61" s="19">
        <v>53</v>
      </c>
      <c r="R61" s="20"/>
      <c r="S61" s="17">
        <v>74.680000000000007</v>
      </c>
      <c r="T61" s="18"/>
      <c r="U61" s="19">
        <v>64.650000000000006</v>
      </c>
      <c r="V61" s="20"/>
      <c r="W61" s="17">
        <v>99.75</v>
      </c>
      <c r="X61" s="18"/>
      <c r="Y61" s="19">
        <v>91.5</v>
      </c>
      <c r="Z61" s="20"/>
      <c r="AA61" s="17">
        <v>72.53</v>
      </c>
      <c r="AB61" s="18">
        <v>6</v>
      </c>
      <c r="AC61" s="21">
        <f>COUNTA(G61,I61,K61,M61,O61,Q61,S61,U61,W61,Y61,AA61)</f>
        <v>11</v>
      </c>
      <c r="AD61" s="22">
        <f>IFERROR(G61+I61+K61+M61+O61+Q61+S61+U61+W61+Y61+AA61,"DNF")</f>
        <v>819.76</v>
      </c>
      <c r="AE61" s="23">
        <f>H61+J61+L61+N61+P61+R61+T61+V61+X61+Z61+AB61</f>
        <v>8</v>
      </c>
      <c r="AF61" s="23">
        <f>IF(AX61="",0,AX61)</f>
        <v>0</v>
      </c>
      <c r="AG61" s="24">
        <f>IFERROR((AD61/4)+AE61+AF61,"DNF")</f>
        <v>212.94</v>
      </c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>
        <f>SUM(AJ61:AS61)</f>
        <v>0</v>
      </c>
      <c r="AU61" s="25">
        <f>(AI61-AH61)-AT61</f>
        <v>0</v>
      </c>
      <c r="AV61" s="25">
        <v>9.375E-2</v>
      </c>
      <c r="AW61" s="15" t="str">
        <f>IF((AI61-AH61)-AT61-AV61&lt;0.000000001,"",((AI61-AH61)-AT61-AV61)*24*60)</f>
        <v/>
      </c>
      <c r="AX61" s="15" t="str">
        <f>IF(AW61="","",AW61*15)</f>
        <v/>
      </c>
    </row>
    <row r="62" spans="1:50" s="26" customFormat="1" x14ac:dyDescent="0.3">
      <c r="A62" s="14">
        <v>19</v>
      </c>
      <c r="B62" s="15" t="s">
        <v>211</v>
      </c>
      <c r="C62" s="16">
        <v>81</v>
      </c>
      <c r="D62" s="15" t="s">
        <v>212</v>
      </c>
      <c r="E62" s="15" t="s">
        <v>179</v>
      </c>
      <c r="F62" s="16" t="s">
        <v>162</v>
      </c>
      <c r="G62" s="17">
        <v>82</v>
      </c>
      <c r="H62" s="18"/>
      <c r="I62" s="19">
        <v>106.97</v>
      </c>
      <c r="J62" s="20"/>
      <c r="K62" s="17">
        <v>61.28</v>
      </c>
      <c r="L62" s="18">
        <v>2</v>
      </c>
      <c r="M62" s="19">
        <v>97.22</v>
      </c>
      <c r="N62" s="20"/>
      <c r="O62" s="17">
        <v>39.85</v>
      </c>
      <c r="P62" s="18"/>
      <c r="Q62" s="19">
        <v>58.81</v>
      </c>
      <c r="R62" s="20"/>
      <c r="S62" s="17">
        <v>66.7</v>
      </c>
      <c r="T62" s="18"/>
      <c r="U62" s="19">
        <v>96.43</v>
      </c>
      <c r="V62" s="20"/>
      <c r="W62" s="17">
        <v>115.84</v>
      </c>
      <c r="X62" s="18"/>
      <c r="Y62" s="19">
        <v>93.88</v>
      </c>
      <c r="Z62" s="20"/>
      <c r="AA62" s="17">
        <v>82.25</v>
      </c>
      <c r="AB62" s="18"/>
      <c r="AC62" s="21">
        <f>COUNTA(G62,I62,K62,M62,O62,Q62,S62,U62,W62,Y62,AA62)</f>
        <v>11</v>
      </c>
      <c r="AD62" s="22">
        <f>IFERROR(G62+I62+K62+M62+O62+Q62+S62+U62+W62+Y62+AA62,"DNF")</f>
        <v>901.23</v>
      </c>
      <c r="AE62" s="23">
        <f>H62+J62+L62+N62+P62+R62+T62+V62+X62+Z62+AB62</f>
        <v>2</v>
      </c>
      <c r="AF62" s="23">
        <f>IF(AX62="",0,AX62)</f>
        <v>0</v>
      </c>
      <c r="AG62" s="24">
        <f>IFERROR((AD62/4)+AE62+AF62,"DNF")</f>
        <v>227.3075</v>
      </c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>
        <f>SUM(AJ62:AS62)</f>
        <v>0</v>
      </c>
      <c r="AU62" s="25">
        <f>(AI62-AH62)-AT62</f>
        <v>0</v>
      </c>
      <c r="AV62" s="25">
        <v>0.10416666666666667</v>
      </c>
      <c r="AW62" s="15" t="str">
        <f>IF((AI62-AH62)-AT62-AV62&lt;0.000000001,"",((AI62-AH62)-AT62-AV62)*24*60)</f>
        <v/>
      </c>
      <c r="AX62" s="15" t="str">
        <f>IF(AW62="","",AW62*15)</f>
        <v/>
      </c>
    </row>
    <row r="63" spans="1:50" s="26" customFormat="1" x14ac:dyDescent="0.3">
      <c r="A63" s="14">
        <v>20</v>
      </c>
      <c r="B63" s="15" t="s">
        <v>213</v>
      </c>
      <c r="C63" s="16">
        <v>27</v>
      </c>
      <c r="D63" s="15" t="s">
        <v>214</v>
      </c>
      <c r="E63" s="15" t="s">
        <v>215</v>
      </c>
      <c r="F63" s="16" t="s">
        <v>162</v>
      </c>
      <c r="G63" s="17">
        <v>69</v>
      </c>
      <c r="H63" s="18"/>
      <c r="I63" s="19">
        <v>157.84</v>
      </c>
      <c r="J63" s="20">
        <v>25</v>
      </c>
      <c r="K63" s="17">
        <v>52.81</v>
      </c>
      <c r="L63" s="18">
        <v>2</v>
      </c>
      <c r="M63" s="19">
        <v>84.84</v>
      </c>
      <c r="N63" s="20"/>
      <c r="O63" s="17">
        <v>47.37</v>
      </c>
      <c r="P63" s="18"/>
      <c r="Q63" s="19">
        <v>55.94</v>
      </c>
      <c r="R63" s="20"/>
      <c r="S63" s="17">
        <v>68.599999999999994</v>
      </c>
      <c r="T63" s="18"/>
      <c r="U63" s="19">
        <v>67.22</v>
      </c>
      <c r="V63" s="20"/>
      <c r="W63" s="17">
        <v>103.93</v>
      </c>
      <c r="X63" s="18"/>
      <c r="Y63" s="19">
        <v>109.55</v>
      </c>
      <c r="Z63" s="20"/>
      <c r="AA63" s="17">
        <v>80.87</v>
      </c>
      <c r="AB63" s="18"/>
      <c r="AC63" s="21">
        <f>COUNTA(G63,I63,K63,M63,O63,Q63,S63,U63,W63,Y63,AA63)</f>
        <v>11</v>
      </c>
      <c r="AD63" s="22">
        <f>IFERROR(G63+I63+K63+M63+O63+Q63+S63+U63+W63+Y63+AA63,"DNF")</f>
        <v>897.96999999999991</v>
      </c>
      <c r="AE63" s="23">
        <f>H63+J63+L63+N63+P63+R63+T63+V63+X63+Z63+AB63</f>
        <v>27</v>
      </c>
      <c r="AF63" s="23">
        <f>IF(AX63="",0,AX63)</f>
        <v>0</v>
      </c>
      <c r="AG63" s="24">
        <f>IFERROR((AD63/4)+AE63+AF63,"DNF")</f>
        <v>251.49249999999998</v>
      </c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>
        <f>SUM(AJ63:AS63)</f>
        <v>0</v>
      </c>
      <c r="AU63" s="25">
        <f>(AI63-AH63)-AT63</f>
        <v>0</v>
      </c>
      <c r="AV63" s="25">
        <v>9.375E-2</v>
      </c>
      <c r="AW63" s="15" t="str">
        <f>IF((AI63-AH63)-AT63-AV63&lt;0.000000001,"",((AI63-AH63)-AT63-AV63)*24*60)</f>
        <v/>
      </c>
      <c r="AX63" s="15" t="str">
        <f>IF(AW63="","",AW63*15)</f>
        <v/>
      </c>
    </row>
    <row r="64" spans="1:50" s="26" customFormat="1" x14ac:dyDescent="0.3">
      <c r="A64" s="14">
        <v>21</v>
      </c>
      <c r="B64" s="15" t="s">
        <v>216</v>
      </c>
      <c r="C64" s="16">
        <v>122</v>
      </c>
      <c r="D64" s="15" t="s">
        <v>217</v>
      </c>
      <c r="E64" s="15" t="s">
        <v>218</v>
      </c>
      <c r="F64" s="16" t="s">
        <v>162</v>
      </c>
      <c r="G64" s="17">
        <v>82</v>
      </c>
      <c r="H64" s="18">
        <v>6</v>
      </c>
      <c r="I64" s="19">
        <v>102</v>
      </c>
      <c r="J64" s="20"/>
      <c r="K64" s="17">
        <v>66.87</v>
      </c>
      <c r="L64" s="18">
        <v>2</v>
      </c>
      <c r="M64" s="19">
        <v>107.35</v>
      </c>
      <c r="N64" s="20"/>
      <c r="O64" s="17">
        <v>45.37</v>
      </c>
      <c r="P64" s="18"/>
      <c r="Q64" s="19">
        <v>64.94</v>
      </c>
      <c r="R64" s="20"/>
      <c r="S64" s="17">
        <v>88.11</v>
      </c>
      <c r="T64" s="18"/>
      <c r="U64" s="19">
        <v>103.69</v>
      </c>
      <c r="V64" s="20"/>
      <c r="W64" s="17">
        <v>149.06</v>
      </c>
      <c r="X64" s="18"/>
      <c r="Y64" s="19">
        <v>139.78</v>
      </c>
      <c r="Z64" s="20"/>
      <c r="AA64" s="17">
        <v>105.41</v>
      </c>
      <c r="AB64" s="18"/>
      <c r="AC64" s="21">
        <f>COUNTA(G64,I64,K64,M64,O64,Q64,S64,U64,W64,Y64,AA64)</f>
        <v>11</v>
      </c>
      <c r="AD64" s="22">
        <f>IFERROR(G64+I64+K64+M64+O64+Q64+S64+U64+W64+Y64+AA64,"DNF")</f>
        <v>1054.58</v>
      </c>
      <c r="AE64" s="23">
        <f>H64+J64+L64+N64+P64+R64+T64+V64+X64+Z64+AB64</f>
        <v>8</v>
      </c>
      <c r="AF64" s="23">
        <f>IF(AX64="",0,AX64)</f>
        <v>0</v>
      </c>
      <c r="AG64" s="24">
        <f>IFERROR((AD64/4)+AE64+AF64,"DNF")</f>
        <v>271.64499999999998</v>
      </c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>
        <f>SUM(AJ64:AS64)</f>
        <v>0</v>
      </c>
      <c r="AU64" s="25">
        <f>(AI64-AH64)-AT64</f>
        <v>0</v>
      </c>
      <c r="AV64" s="25">
        <v>9.375E-2</v>
      </c>
      <c r="AW64" s="15" t="str">
        <f>IF((AI64-AH64)-AT64-AV64&lt;0.000000001,"",((AI64-AH64)-AT64-AV64)*24*60)</f>
        <v/>
      </c>
      <c r="AX64" s="15" t="str">
        <f>IF(AW64="","",AW64*15)</f>
        <v/>
      </c>
    </row>
    <row r="65" spans="1:50" s="26" customFormat="1" x14ac:dyDescent="0.3">
      <c r="A65" s="14">
        <v>22</v>
      </c>
      <c r="B65" s="15" t="s">
        <v>219</v>
      </c>
      <c r="C65" s="16">
        <v>84</v>
      </c>
      <c r="D65" s="15" t="s">
        <v>220</v>
      </c>
      <c r="E65" s="15" t="s">
        <v>221</v>
      </c>
      <c r="F65" s="16" t="s">
        <v>162</v>
      </c>
      <c r="G65" s="17">
        <v>84</v>
      </c>
      <c r="H65" s="18"/>
      <c r="I65" s="19">
        <v>143.25</v>
      </c>
      <c r="J65" s="20">
        <v>25</v>
      </c>
      <c r="K65" s="17">
        <v>66.22</v>
      </c>
      <c r="L65" s="18">
        <v>2</v>
      </c>
      <c r="M65" s="19">
        <v>123.65</v>
      </c>
      <c r="N65" s="20"/>
      <c r="O65" s="17">
        <v>49.75</v>
      </c>
      <c r="P65" s="18"/>
      <c r="Q65" s="19">
        <v>95.13</v>
      </c>
      <c r="R65" s="20"/>
      <c r="S65" s="17">
        <v>81.99</v>
      </c>
      <c r="T65" s="18"/>
      <c r="U65" s="19">
        <v>79.34</v>
      </c>
      <c r="V65" s="20"/>
      <c r="W65" s="17">
        <v>119.12</v>
      </c>
      <c r="X65" s="18"/>
      <c r="Y65" s="19">
        <v>98.84</v>
      </c>
      <c r="Z65" s="20"/>
      <c r="AA65" s="17">
        <v>89.12</v>
      </c>
      <c r="AB65" s="18"/>
      <c r="AC65" s="21">
        <f>COUNTA(G65,I65,K65,M65,O65,Q65,S65,U65,W65,Y65,AA65)</f>
        <v>11</v>
      </c>
      <c r="AD65" s="22">
        <f>IFERROR(G65+I65+K65+M65+O65+Q65+S65+U65+W65+Y65+AA65,"DNF")</f>
        <v>1030.4100000000001</v>
      </c>
      <c r="AE65" s="23">
        <f>H65+J65+L65+N65+P65+R65+T65+V65+X65+Z65+AB65</f>
        <v>27</v>
      </c>
      <c r="AF65" s="23">
        <f>IF(AX65="",0,AX65)</f>
        <v>0</v>
      </c>
      <c r="AG65" s="24">
        <f>IFERROR((AD65/4)+AE65+AF65,"DNF")</f>
        <v>284.60250000000002</v>
      </c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>
        <f>SUM(AJ65:AS65)</f>
        <v>0</v>
      </c>
      <c r="AU65" s="25">
        <f>(AI65-AH65)-AT65</f>
        <v>0</v>
      </c>
      <c r="AV65" s="25">
        <v>0.10416666666666667</v>
      </c>
      <c r="AW65" s="15" t="str">
        <f>IF((AI65-AH65)-AT65-AV65&lt;0.000000001,"",((AI65-AH65)-AT65-AV65)*24*60)</f>
        <v/>
      </c>
      <c r="AX65" s="15" t="str">
        <f>IF(AW65="","",AW65*15)</f>
        <v/>
      </c>
    </row>
    <row r="66" spans="1:50" s="26" customFormat="1" x14ac:dyDescent="0.3">
      <c r="A66" s="14">
        <v>23</v>
      </c>
      <c r="B66" s="15" t="s">
        <v>222</v>
      </c>
      <c r="C66" s="16">
        <v>57</v>
      </c>
      <c r="D66" s="15" t="s">
        <v>223</v>
      </c>
      <c r="E66" s="15" t="s">
        <v>46</v>
      </c>
      <c r="F66" s="16" t="s">
        <v>162</v>
      </c>
      <c r="G66" s="17">
        <v>88</v>
      </c>
      <c r="H66" s="18"/>
      <c r="I66" s="19">
        <v>100.59</v>
      </c>
      <c r="J66" s="20"/>
      <c r="K66" s="17">
        <v>87.31</v>
      </c>
      <c r="L66" s="18"/>
      <c r="M66" s="19">
        <v>125.13</v>
      </c>
      <c r="N66" s="20"/>
      <c r="O66" s="17">
        <v>70.81</v>
      </c>
      <c r="P66" s="18"/>
      <c r="Q66" s="19">
        <v>87.03</v>
      </c>
      <c r="R66" s="20"/>
      <c r="S66" s="17">
        <v>84.5</v>
      </c>
      <c r="T66" s="18"/>
      <c r="U66" s="19">
        <v>111.66</v>
      </c>
      <c r="V66" s="20"/>
      <c r="W66" s="17">
        <v>176.19</v>
      </c>
      <c r="X66" s="18"/>
      <c r="Y66" s="19">
        <v>106.38</v>
      </c>
      <c r="Z66" s="20"/>
      <c r="AA66" s="17">
        <v>106.78</v>
      </c>
      <c r="AB66" s="18">
        <v>20</v>
      </c>
      <c r="AC66" s="21">
        <f>COUNTA(G66,I66,K66,M66,O66,Q66,S66,U66,W66,Y66,AA66)</f>
        <v>11</v>
      </c>
      <c r="AD66" s="22">
        <f>IFERROR(G66+I66+K66+M66+O66+Q66+S66+U66+W66+Y66+AA66,"DNF")</f>
        <v>1144.3799999999999</v>
      </c>
      <c r="AE66" s="23">
        <f>H66+J66+L66+N66+P66+R66+T66+V66+X66+Z66+AB66</f>
        <v>20</v>
      </c>
      <c r="AF66" s="23">
        <f>IF(AX66="",0,AX66)</f>
        <v>0</v>
      </c>
      <c r="AG66" s="24">
        <f>IFERROR((AD66/4)+AE66+AF66,"DNF")</f>
        <v>306.09499999999997</v>
      </c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>
        <f>SUM(AJ66:AS66)</f>
        <v>0</v>
      </c>
      <c r="AU66" s="25">
        <f>(AI66-AH66)-AT66</f>
        <v>0</v>
      </c>
      <c r="AV66" s="25">
        <v>0.10416666666666667</v>
      </c>
      <c r="AW66" s="15" t="str">
        <f>IF((AI66-AH66)-AT66-AV66&lt;0.000000001,"",((AI66-AH66)-AT66-AV66)*24*60)</f>
        <v/>
      </c>
      <c r="AX66" s="15" t="str">
        <f>IF(AW66="","",AW66*15)</f>
        <v/>
      </c>
    </row>
    <row r="67" spans="1:50" s="26" customFormat="1" x14ac:dyDescent="0.3">
      <c r="A67" s="14">
        <v>24</v>
      </c>
      <c r="B67" s="15" t="s">
        <v>224</v>
      </c>
      <c r="C67" s="16">
        <v>137</v>
      </c>
      <c r="D67" s="15" t="s">
        <v>225</v>
      </c>
      <c r="E67" s="15" t="s">
        <v>226</v>
      </c>
      <c r="F67" s="16" t="s">
        <v>162</v>
      </c>
      <c r="G67" s="17">
        <v>71</v>
      </c>
      <c r="H67" s="18">
        <v>2</v>
      </c>
      <c r="I67" s="19">
        <v>273.14999999999998</v>
      </c>
      <c r="J67" s="20">
        <v>5</v>
      </c>
      <c r="K67" s="17">
        <v>67.25</v>
      </c>
      <c r="L67" s="18"/>
      <c r="M67" s="19">
        <v>118.16</v>
      </c>
      <c r="N67" s="20"/>
      <c r="O67" s="17">
        <v>48.22</v>
      </c>
      <c r="P67" s="18"/>
      <c r="Q67" s="19">
        <v>64.430000000000007</v>
      </c>
      <c r="R67" s="20"/>
      <c r="S67" s="17">
        <v>89.5</v>
      </c>
      <c r="T67" s="18"/>
      <c r="U67" s="19">
        <v>84.19</v>
      </c>
      <c r="V67" s="20"/>
      <c r="W67" s="17">
        <v>152.44</v>
      </c>
      <c r="X67" s="18"/>
      <c r="Y67" s="19">
        <v>149.06</v>
      </c>
      <c r="Z67" s="20"/>
      <c r="AA67" s="17">
        <v>91.25</v>
      </c>
      <c r="AB67" s="18"/>
      <c r="AC67" s="21">
        <f>COUNTA(G67,I67,K67,M67,O67,Q67,S67,U67,W67,Y67,AA67)</f>
        <v>11</v>
      </c>
      <c r="AD67" s="22">
        <f>IFERROR(G67+I67+K67+M67+O67+Q67+S67+U67+W67+Y67+AA67,"DNF")</f>
        <v>1208.6500000000001</v>
      </c>
      <c r="AE67" s="23">
        <f>H67+J67+L67+N67+P67+R67+T67+V67+X67+Z67+AB67</f>
        <v>7</v>
      </c>
      <c r="AF67" s="23">
        <f>IF(AX67="",0,AX67)</f>
        <v>0</v>
      </c>
      <c r="AG67" s="24">
        <f>IFERROR((AD67/4)+AE67+AF67,"DNF")</f>
        <v>309.16250000000002</v>
      </c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>
        <f>SUM(AJ67:AS67)</f>
        <v>0</v>
      </c>
      <c r="AU67" s="25">
        <f>(AI67-AH67)-AT67</f>
        <v>0</v>
      </c>
      <c r="AV67" s="25">
        <v>9.375E-2</v>
      </c>
      <c r="AW67" s="15" t="str">
        <f>IF((AI67-AH67)-AT67-AV67&lt;0.000000001,"",((AI67-AH67)-AT67-AV67)*24*60)</f>
        <v/>
      </c>
      <c r="AX67" s="15" t="str">
        <f>IF(AW67="","",AW67*15)</f>
        <v/>
      </c>
    </row>
    <row r="68" spans="1:50" s="26" customFormat="1" x14ac:dyDescent="0.3">
      <c r="A68" s="14">
        <v>25</v>
      </c>
      <c r="B68" s="15" t="s">
        <v>227</v>
      </c>
      <c r="C68" s="16">
        <v>109</v>
      </c>
      <c r="D68" s="15" t="s">
        <v>228</v>
      </c>
      <c r="E68" s="15" t="s">
        <v>229</v>
      </c>
      <c r="F68" s="16" t="s">
        <v>162</v>
      </c>
      <c r="G68" s="17">
        <v>86</v>
      </c>
      <c r="H68" s="18">
        <v>4</v>
      </c>
      <c r="I68" s="19">
        <v>115.72</v>
      </c>
      <c r="J68" s="20">
        <v>20</v>
      </c>
      <c r="K68" s="17">
        <v>98.5</v>
      </c>
      <c r="L68" s="18"/>
      <c r="M68" s="19">
        <v>128.41</v>
      </c>
      <c r="N68" s="20"/>
      <c r="O68" s="17">
        <v>50.82</v>
      </c>
      <c r="P68" s="18"/>
      <c r="Q68" s="19">
        <v>141.87</v>
      </c>
      <c r="R68" s="20"/>
      <c r="S68" s="17">
        <v>110.66</v>
      </c>
      <c r="T68" s="18"/>
      <c r="U68" s="19">
        <v>127.53</v>
      </c>
      <c r="V68" s="20">
        <v>20</v>
      </c>
      <c r="W68" s="17">
        <v>148.34</v>
      </c>
      <c r="X68" s="18"/>
      <c r="Y68" s="19">
        <v>134</v>
      </c>
      <c r="Z68" s="20"/>
      <c r="AA68" s="17">
        <v>118.12</v>
      </c>
      <c r="AB68" s="18"/>
      <c r="AC68" s="21">
        <f>COUNTA(G68,I68,K68,M68,O68,Q68,S68,U68,W68,Y68,AA68)</f>
        <v>11</v>
      </c>
      <c r="AD68" s="22">
        <f>IFERROR(G68+I68+K68+M68+O68+Q68+S68+U68+W68+Y68+AA68,"DNF")</f>
        <v>1259.9699999999998</v>
      </c>
      <c r="AE68" s="23">
        <f>H68+J68+L68+N68+P68+R68+T68+V68+X68+Z68+AB68</f>
        <v>44</v>
      </c>
      <c r="AF68" s="23">
        <f>IF(AX68="",0,AX68)</f>
        <v>0</v>
      </c>
      <c r="AG68" s="24">
        <f>IFERROR((AD68/4)+AE68+AF68,"DNF")</f>
        <v>358.99249999999995</v>
      </c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>
        <f>SUM(AJ68:AS68)</f>
        <v>0</v>
      </c>
      <c r="AU68" s="25">
        <f>(AI68-AH68)-AT68</f>
        <v>0</v>
      </c>
      <c r="AV68" s="25">
        <v>9.375E-2</v>
      </c>
      <c r="AW68" s="15" t="str">
        <f>IF((AI68-AH68)-AT68-AV68&lt;0.000000001,"",((AI68-AH68)-AT68-AV68)*24*60)</f>
        <v/>
      </c>
      <c r="AX68" s="15" t="str">
        <f>IF(AW68="","",AW68*15)</f>
        <v/>
      </c>
    </row>
    <row r="69" spans="1:50" s="26" customFormat="1" x14ac:dyDescent="0.3">
      <c r="A69" s="14"/>
      <c r="B69" s="15" t="s">
        <v>230</v>
      </c>
      <c r="C69" s="16">
        <v>139</v>
      </c>
      <c r="D69" s="15" t="s">
        <v>231</v>
      </c>
      <c r="E69" s="15" t="s">
        <v>149</v>
      </c>
      <c r="F69" s="16" t="s">
        <v>162</v>
      </c>
      <c r="G69" s="17">
        <v>51</v>
      </c>
      <c r="H69" s="18"/>
      <c r="I69" s="19">
        <v>55.47</v>
      </c>
      <c r="J69" s="20"/>
      <c r="K69" s="17">
        <v>40.81</v>
      </c>
      <c r="L69" s="18"/>
      <c r="M69" s="19">
        <v>67</v>
      </c>
      <c r="N69" s="20"/>
      <c r="O69" s="53">
        <v>31.72</v>
      </c>
      <c r="P69" s="54">
        <v>15</v>
      </c>
      <c r="Q69" s="19">
        <v>44.47</v>
      </c>
      <c r="R69" s="20"/>
      <c r="S69" s="17">
        <v>54.93</v>
      </c>
      <c r="T69" s="18"/>
      <c r="U69" s="19">
        <v>49.4</v>
      </c>
      <c r="V69" s="20"/>
      <c r="W69" s="17" t="s">
        <v>88</v>
      </c>
      <c r="X69" s="18"/>
      <c r="Y69" s="19">
        <v>70.28</v>
      </c>
      <c r="Z69" s="20"/>
      <c r="AA69" s="17">
        <v>58.44</v>
      </c>
      <c r="AB69" s="18"/>
      <c r="AC69" s="21">
        <f>COUNTA(G69,I69,K69,M69,O69,Q69,S69,U69,W69,Y69,AA69)</f>
        <v>11</v>
      </c>
      <c r="AD69" s="22" t="str">
        <f>IFERROR(G69+I69+K69+M69+O69+Q69+S69+U69+W69+Y69+AA69,"DNF")</f>
        <v>DNF</v>
      </c>
      <c r="AE69" s="23">
        <f>H69+J69+L69+N69+P69+R69+T69+V69+X69+Z69+AB69</f>
        <v>15</v>
      </c>
      <c r="AF69" s="23">
        <f>IF(AX69="",0,AX69)</f>
        <v>0</v>
      </c>
      <c r="AG69" s="24" t="str">
        <f>IFERROR((AD69/4)+AE69+AF69,"DNF")</f>
        <v>DNF</v>
      </c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>
        <f>SUM(AJ69:AS69)</f>
        <v>0</v>
      </c>
      <c r="AU69" s="25">
        <f>(AI69-AH69)-AT69</f>
        <v>0</v>
      </c>
      <c r="AV69" s="25">
        <v>9.375E-2</v>
      </c>
      <c r="AW69" s="15" t="str">
        <f>IF((AI69-AH69)-AT69-AV69&lt;0.000000001,"",((AI69-AH69)-AT69-AV69)*24*60)</f>
        <v/>
      </c>
      <c r="AX69" s="15" t="str">
        <f>IF(AW69="","",AW69*15)</f>
        <v/>
      </c>
    </row>
    <row r="70" spans="1:50" s="26" customFormat="1" x14ac:dyDescent="0.3">
      <c r="A70" s="14"/>
      <c r="B70" s="15" t="s">
        <v>232</v>
      </c>
      <c r="C70" s="16">
        <v>79</v>
      </c>
      <c r="D70" s="15" t="s">
        <v>233</v>
      </c>
      <c r="E70" s="15" t="s">
        <v>130</v>
      </c>
      <c r="F70" s="16" t="s">
        <v>162</v>
      </c>
      <c r="G70" s="17">
        <v>56</v>
      </c>
      <c r="H70" s="18"/>
      <c r="I70" s="19">
        <v>62.6</v>
      </c>
      <c r="J70" s="20"/>
      <c r="K70" s="17" t="s">
        <v>88</v>
      </c>
      <c r="L70" s="18"/>
      <c r="M70" s="19">
        <v>73.3</v>
      </c>
      <c r="N70" s="20"/>
      <c r="O70" s="17">
        <v>34.03</v>
      </c>
      <c r="P70" s="18"/>
      <c r="Q70" s="19">
        <v>47.37</v>
      </c>
      <c r="R70" s="20"/>
      <c r="S70" s="17">
        <v>55.44</v>
      </c>
      <c r="T70" s="18"/>
      <c r="U70" s="19">
        <v>57.28</v>
      </c>
      <c r="V70" s="20"/>
      <c r="W70" s="17">
        <v>83.28</v>
      </c>
      <c r="X70" s="18"/>
      <c r="Y70" s="19">
        <v>76.41</v>
      </c>
      <c r="Z70" s="20"/>
      <c r="AA70" s="17">
        <v>62.9</v>
      </c>
      <c r="AB70" s="18"/>
      <c r="AC70" s="21">
        <f>COUNTA(G70,I70,K70,M70,O70,Q70,S70,U70,W70,Y70,AA70)</f>
        <v>11</v>
      </c>
      <c r="AD70" s="22" t="str">
        <f>IFERROR(G70+I70+K70+M70+O70+Q70+S70+U70+W70+Y70+AA70,"DNF")</f>
        <v>DNF</v>
      </c>
      <c r="AE70" s="23">
        <f>H70+J70+L70+N70+P70+R70+T70+V70+X70+Z70+AB70</f>
        <v>0</v>
      </c>
      <c r="AF70" s="23">
        <f>IF(AX70="",0,AX70)</f>
        <v>0</v>
      </c>
      <c r="AG70" s="24" t="str">
        <f>IFERROR((AD70/4)+AE70+AF70,"DNF")</f>
        <v>DNF</v>
      </c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>
        <f>SUM(AJ70:AS70)</f>
        <v>0</v>
      </c>
      <c r="AU70" s="25">
        <f>(AI70-AH70)-AT70</f>
        <v>0</v>
      </c>
      <c r="AV70" s="25">
        <v>0.10416666666666667</v>
      </c>
      <c r="AW70" s="15" t="str">
        <f>IF((AI70-AH70)-AT70-AV70&lt;0.000000001,"",((AI70-AH70)-AT70-AV70)*24*60)</f>
        <v/>
      </c>
      <c r="AX70" s="15" t="str">
        <f>IF(AW70="","",AW70*15)</f>
        <v/>
      </c>
    </row>
    <row r="71" spans="1:50" s="26" customFormat="1" x14ac:dyDescent="0.3">
      <c r="A71" s="14"/>
      <c r="B71" s="15" t="s">
        <v>234</v>
      </c>
      <c r="C71" s="16">
        <v>69</v>
      </c>
      <c r="D71" s="15" t="s">
        <v>235</v>
      </c>
      <c r="E71" s="15" t="s">
        <v>236</v>
      </c>
      <c r="F71" s="16" t="s">
        <v>162</v>
      </c>
      <c r="G71" s="17">
        <v>69</v>
      </c>
      <c r="H71" s="18"/>
      <c r="I71" s="19">
        <v>77.28</v>
      </c>
      <c r="J71" s="20"/>
      <c r="K71" s="17">
        <v>140.43</v>
      </c>
      <c r="L71" s="18">
        <v>5</v>
      </c>
      <c r="M71" s="19">
        <v>79.7</v>
      </c>
      <c r="N71" s="20"/>
      <c r="O71" s="17">
        <v>37.5</v>
      </c>
      <c r="P71" s="18"/>
      <c r="Q71" s="19">
        <v>50.91</v>
      </c>
      <c r="R71" s="20"/>
      <c r="S71" s="17">
        <v>58.8</v>
      </c>
      <c r="T71" s="18"/>
      <c r="U71" s="19">
        <v>59.31</v>
      </c>
      <c r="V71" s="20"/>
      <c r="W71" s="17" t="s">
        <v>88</v>
      </c>
      <c r="X71" s="18"/>
      <c r="Y71" s="19" t="s">
        <v>237</v>
      </c>
      <c r="Z71" s="20"/>
      <c r="AA71" s="17" t="s">
        <v>237</v>
      </c>
      <c r="AB71" s="18"/>
      <c r="AC71" s="21">
        <f>COUNTA(G71,I71,K71,M71,O71,Q71,S71,U71,W71,Y71,AA71)</f>
        <v>11</v>
      </c>
      <c r="AD71" s="22" t="str">
        <f>IFERROR(G71+I71+K71+M71+O71+Q71+S71+U71+W71+Y71+AA71,"DNF")</f>
        <v>DNF</v>
      </c>
      <c r="AE71" s="23">
        <f>H71+J71+L71+N71+P71+R71+T71+V71+X71+Z71+AB71</f>
        <v>5</v>
      </c>
      <c r="AF71" s="23">
        <f>IF(AX71="",0,AX71)</f>
        <v>0</v>
      </c>
      <c r="AG71" s="24" t="str">
        <f>IFERROR((AD71/4)+AE71+AF71,"DNF")</f>
        <v>DNF</v>
      </c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>
        <f>SUM(AJ71:AS71)</f>
        <v>0</v>
      </c>
      <c r="AU71" s="25">
        <f>(AI71-AH71)-AT71</f>
        <v>0</v>
      </c>
      <c r="AV71" s="25">
        <v>9.375E-2</v>
      </c>
      <c r="AW71" s="15" t="str">
        <f>IF((AI71-AH71)-AT71-AV71&lt;0.000000001,"",((AI71-AH71)-AT71-AV71)*24*60)</f>
        <v/>
      </c>
      <c r="AX71" s="15" t="str">
        <f>IF(AW71="","",AW71*15)</f>
        <v/>
      </c>
    </row>
    <row r="72" spans="1:50" s="39" customFormat="1" ht="13.5" thickBot="1" x14ac:dyDescent="0.35">
      <c r="A72" s="27"/>
      <c r="B72" s="28" t="s">
        <v>238</v>
      </c>
      <c r="C72" s="29">
        <v>103</v>
      </c>
      <c r="D72" s="28" t="s">
        <v>239</v>
      </c>
      <c r="E72" s="28" t="s">
        <v>240</v>
      </c>
      <c r="F72" s="29" t="s">
        <v>162</v>
      </c>
      <c r="G72" s="30">
        <v>52</v>
      </c>
      <c r="H72" s="31"/>
      <c r="I72" s="32">
        <v>62.93</v>
      </c>
      <c r="J72" s="33"/>
      <c r="K72" s="30" t="s">
        <v>88</v>
      </c>
      <c r="L72" s="31"/>
      <c r="M72" s="32" t="s">
        <v>237</v>
      </c>
      <c r="N72" s="33"/>
      <c r="O72" s="30" t="s">
        <v>237</v>
      </c>
      <c r="P72" s="31"/>
      <c r="Q72" s="32" t="s">
        <v>237</v>
      </c>
      <c r="R72" s="33"/>
      <c r="S72" s="30" t="s">
        <v>237</v>
      </c>
      <c r="T72" s="31"/>
      <c r="U72" s="32" t="s">
        <v>237</v>
      </c>
      <c r="V72" s="33"/>
      <c r="W72" s="30" t="s">
        <v>237</v>
      </c>
      <c r="X72" s="31"/>
      <c r="Y72" s="32" t="s">
        <v>237</v>
      </c>
      <c r="Z72" s="33"/>
      <c r="AA72" s="30" t="s">
        <v>237</v>
      </c>
      <c r="AB72" s="31"/>
      <c r="AC72" s="34">
        <f>COUNTA(G72,I72,K72,M72,O72,Q72,S72,U72,W72,Y72,AA72)</f>
        <v>11</v>
      </c>
      <c r="AD72" s="35" t="str">
        <f>IFERROR(G72+I72+K72+M72+O72+Q72+S72+U72+W72+Y72+AA72,"DNF")</f>
        <v>DNF</v>
      </c>
      <c r="AE72" s="36">
        <f>H72+J72+L72+N72+P72+R72+T72+V72+X72+Z72+AB72</f>
        <v>0</v>
      </c>
      <c r="AF72" s="36">
        <f>IF(AX72="",0,AX72)</f>
        <v>0</v>
      </c>
      <c r="AG72" s="37" t="str">
        <f>IFERROR((AD72/4)+AE72+AF72,"DNF")</f>
        <v>DNF</v>
      </c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>
        <f>SUM(AJ72:AS72)</f>
        <v>0</v>
      </c>
      <c r="AU72" s="38">
        <f>(AI72-AH72)-AT72</f>
        <v>0</v>
      </c>
      <c r="AV72" s="38">
        <v>9.375E-2</v>
      </c>
      <c r="AW72" s="28" t="str">
        <f>IF((AI72-AH72)-AT72-AV72&lt;0.000000001,"",((AI72-AH72)-AT72-AV72)*24*60)</f>
        <v/>
      </c>
      <c r="AX72" s="28" t="str">
        <f>IF(AW72="","",AW72*15)</f>
        <v/>
      </c>
    </row>
    <row r="73" spans="1:50" s="52" customFormat="1" x14ac:dyDescent="0.3">
      <c r="A73" s="40">
        <v>1</v>
      </c>
      <c r="B73" s="41" t="s">
        <v>241</v>
      </c>
      <c r="C73" s="42">
        <v>99</v>
      </c>
      <c r="D73" s="41" t="s">
        <v>242</v>
      </c>
      <c r="E73" s="41" t="s">
        <v>121</v>
      </c>
      <c r="F73" s="42" t="s">
        <v>243</v>
      </c>
      <c r="G73" s="43">
        <v>47</v>
      </c>
      <c r="H73" s="44"/>
      <c r="I73" s="45">
        <v>47.25</v>
      </c>
      <c r="J73" s="46"/>
      <c r="K73" s="43">
        <v>40.75</v>
      </c>
      <c r="L73" s="44">
        <v>2</v>
      </c>
      <c r="M73" s="45">
        <v>60</v>
      </c>
      <c r="N73" s="46">
        <v>2</v>
      </c>
      <c r="O73" s="43">
        <v>29.13</v>
      </c>
      <c r="P73" s="44"/>
      <c r="Q73" s="45">
        <v>40.56</v>
      </c>
      <c r="R73" s="46"/>
      <c r="S73" s="43">
        <v>49.35</v>
      </c>
      <c r="T73" s="44"/>
      <c r="U73" s="45">
        <v>47.09</v>
      </c>
      <c r="V73" s="46"/>
      <c r="W73" s="43">
        <v>74</v>
      </c>
      <c r="X73" s="44"/>
      <c r="Y73" s="45">
        <v>68.25</v>
      </c>
      <c r="Z73" s="46"/>
      <c r="AA73" s="43">
        <v>55.38</v>
      </c>
      <c r="AB73" s="44"/>
      <c r="AC73" s="47">
        <f>COUNTA(G73,I73,K73,M73,O73,Q73,S73,U73,W73,Y73,AA73)</f>
        <v>11</v>
      </c>
      <c r="AD73" s="48">
        <f>IFERROR(G73+I73+K73+M73+O73+Q73+S73+U73+W73+Y73+AA73,"DNF")</f>
        <v>558.76</v>
      </c>
      <c r="AE73" s="49">
        <f>H73+J73+L73+N73+P73+R73+T73+V73+X73+Z73+AB73</f>
        <v>4</v>
      </c>
      <c r="AF73" s="49">
        <f>IF(AX73="",0,AX73)</f>
        <v>0</v>
      </c>
      <c r="AG73" s="50">
        <f>IFERROR((AD73/4)+AE73+AF73,"DNF")</f>
        <v>143.69</v>
      </c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>
        <f>SUM(AJ73:AS73)</f>
        <v>0</v>
      </c>
      <c r="AU73" s="51">
        <f>(AI73-AH73)-AT73</f>
        <v>0</v>
      </c>
      <c r="AV73" s="51">
        <v>9.375E-2</v>
      </c>
      <c r="AW73" s="41" t="str">
        <f>IF((AI73-AH73)-AT73-AV73&lt;0.000000001,"",((AI73-AH73)-AT73-AV73)*24*60)</f>
        <v/>
      </c>
      <c r="AX73" s="41" t="str">
        <f>IF(AW73="","",AW73*15)</f>
        <v/>
      </c>
    </row>
    <row r="74" spans="1:50" s="26" customFormat="1" x14ac:dyDescent="0.3">
      <c r="A74" s="14">
        <v>2</v>
      </c>
      <c r="B74" s="15" t="s">
        <v>244</v>
      </c>
      <c r="C74" s="16">
        <v>107</v>
      </c>
      <c r="D74" s="15" t="s">
        <v>245</v>
      </c>
      <c r="E74" s="15" t="s">
        <v>246</v>
      </c>
      <c r="F74" s="16" t="s">
        <v>243</v>
      </c>
      <c r="G74" s="17">
        <v>47</v>
      </c>
      <c r="H74" s="18"/>
      <c r="I74" s="19">
        <v>53.63</v>
      </c>
      <c r="J74" s="20"/>
      <c r="K74" s="17">
        <v>40.47</v>
      </c>
      <c r="L74" s="18"/>
      <c r="M74" s="19">
        <v>67.400000000000006</v>
      </c>
      <c r="N74" s="20"/>
      <c r="O74" s="17">
        <v>31.47</v>
      </c>
      <c r="P74" s="18"/>
      <c r="Q74" s="19">
        <v>46.38</v>
      </c>
      <c r="R74" s="20"/>
      <c r="S74" s="17">
        <v>52.99</v>
      </c>
      <c r="T74" s="18"/>
      <c r="U74" s="19">
        <v>47.03</v>
      </c>
      <c r="V74" s="20"/>
      <c r="W74" s="17">
        <v>76.56</v>
      </c>
      <c r="X74" s="18"/>
      <c r="Y74" s="19">
        <v>73.75</v>
      </c>
      <c r="Z74" s="20"/>
      <c r="AA74" s="17">
        <v>49.22</v>
      </c>
      <c r="AB74" s="18"/>
      <c r="AC74" s="21">
        <f>COUNTA(G74,I74,K74,M74,O74,Q74,S74,U74,W74,Y74,AA74)</f>
        <v>11</v>
      </c>
      <c r="AD74" s="22">
        <f>IFERROR(G74+I74+K74+M74+O74+Q74+S74+U74+W74+Y74+AA74,"DNF")</f>
        <v>585.90000000000009</v>
      </c>
      <c r="AE74" s="23">
        <f>H74+J74+L74+N74+P74+R74+T74+V74+X74+Z74+AB74</f>
        <v>0</v>
      </c>
      <c r="AF74" s="23">
        <f>IF(AX74="",0,AX74)</f>
        <v>0</v>
      </c>
      <c r="AG74" s="24">
        <f>IFERROR((AD74/4)+AE74+AF74,"DNF")</f>
        <v>146.47500000000002</v>
      </c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>
        <f>SUM(AJ74:AS74)</f>
        <v>0</v>
      </c>
      <c r="AU74" s="25">
        <f>(AI74-AH74)-AT74</f>
        <v>0</v>
      </c>
      <c r="AV74" s="25">
        <v>0.10416666666666667</v>
      </c>
      <c r="AW74" s="15" t="str">
        <f>IF((AI74-AH74)-AT74-AV74&lt;0.000000001,"",((AI74-AH74)-AT74-AV74)*24*60)</f>
        <v/>
      </c>
      <c r="AX74" s="15" t="str">
        <f>IF(AW74="","",AW74*15)</f>
        <v/>
      </c>
    </row>
    <row r="75" spans="1:50" s="26" customFormat="1" x14ac:dyDescent="0.3">
      <c r="A75" s="14">
        <v>3</v>
      </c>
      <c r="B75" s="15" t="s">
        <v>247</v>
      </c>
      <c r="C75" s="16">
        <v>105</v>
      </c>
      <c r="D75" s="15" t="s">
        <v>248</v>
      </c>
      <c r="E75" s="15" t="s">
        <v>249</v>
      </c>
      <c r="F75" s="16" t="s">
        <v>243</v>
      </c>
      <c r="G75" s="17">
        <v>47</v>
      </c>
      <c r="H75" s="18">
        <v>2</v>
      </c>
      <c r="I75" s="19">
        <v>47.81</v>
      </c>
      <c r="J75" s="20"/>
      <c r="K75" s="17">
        <v>40.68</v>
      </c>
      <c r="L75" s="18"/>
      <c r="M75" s="19">
        <v>66.599999999999994</v>
      </c>
      <c r="N75" s="20"/>
      <c r="O75" s="17">
        <v>30.44</v>
      </c>
      <c r="P75" s="18"/>
      <c r="Q75" s="19">
        <v>40.07</v>
      </c>
      <c r="R75" s="20"/>
      <c r="S75" s="17">
        <v>50</v>
      </c>
      <c r="T75" s="18"/>
      <c r="U75" s="19">
        <v>46.88</v>
      </c>
      <c r="V75" s="20"/>
      <c r="W75" s="17">
        <v>69.72</v>
      </c>
      <c r="X75" s="18">
        <v>2</v>
      </c>
      <c r="Y75" s="19">
        <v>73.72</v>
      </c>
      <c r="Z75" s="20"/>
      <c r="AA75" s="17">
        <v>49.4</v>
      </c>
      <c r="AB75" s="18">
        <v>2</v>
      </c>
      <c r="AC75" s="21">
        <f>COUNTA(G75,I75,K75,M75,O75,Q75,S75,U75,W75,Y75,AA75)</f>
        <v>11</v>
      </c>
      <c r="AD75" s="22">
        <f>IFERROR(G75+I75+K75+M75+O75+Q75+S75+U75+W75+Y75+AA75,"DNF")</f>
        <v>562.32000000000005</v>
      </c>
      <c r="AE75" s="23">
        <f>H75+J75+L75+N75+P75+R75+T75+V75+X75+Z75+AB75</f>
        <v>6</v>
      </c>
      <c r="AF75" s="23">
        <f>IF(AX75="",0,AX75)</f>
        <v>0</v>
      </c>
      <c r="AG75" s="24">
        <f>IFERROR((AD75/4)+AE75+AF75,"DNF")</f>
        <v>146.58000000000001</v>
      </c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>
        <f>SUM(AJ75:AS75)</f>
        <v>0</v>
      </c>
      <c r="AU75" s="25">
        <f>(AI75-AH75)-AT75</f>
        <v>0</v>
      </c>
      <c r="AV75" s="25">
        <v>0.10416666666666667</v>
      </c>
      <c r="AW75" s="15" t="str">
        <f>IF((AI75-AH75)-AT75-AV75&lt;0.000000001,"",((AI75-AH75)-AT75-AV75)*24*60)</f>
        <v/>
      </c>
      <c r="AX75" s="15" t="str">
        <f>IF(AW75="","",AW75*15)</f>
        <v/>
      </c>
    </row>
    <row r="76" spans="1:50" s="26" customFormat="1" x14ac:dyDescent="0.3">
      <c r="A76" s="14">
        <v>4</v>
      </c>
      <c r="B76" s="15" t="s">
        <v>250</v>
      </c>
      <c r="C76" s="16">
        <v>26</v>
      </c>
      <c r="D76" s="15" t="s">
        <v>251</v>
      </c>
      <c r="E76" s="15" t="s">
        <v>252</v>
      </c>
      <c r="F76" s="16" t="s">
        <v>243</v>
      </c>
      <c r="G76" s="17">
        <v>51</v>
      </c>
      <c r="H76" s="18"/>
      <c r="I76" s="19">
        <v>50.28</v>
      </c>
      <c r="J76" s="20"/>
      <c r="K76" s="17">
        <v>38.35</v>
      </c>
      <c r="L76" s="18"/>
      <c r="M76" s="19">
        <v>63.15</v>
      </c>
      <c r="N76" s="20"/>
      <c r="O76" s="17">
        <v>29.66</v>
      </c>
      <c r="P76" s="18"/>
      <c r="Q76" s="19">
        <v>39.79</v>
      </c>
      <c r="R76" s="20"/>
      <c r="S76" s="17">
        <v>50.12</v>
      </c>
      <c r="T76" s="18"/>
      <c r="U76" s="19">
        <v>49.5</v>
      </c>
      <c r="V76" s="20"/>
      <c r="W76" s="17">
        <v>88.94</v>
      </c>
      <c r="X76" s="18"/>
      <c r="Y76" s="19">
        <v>75.45</v>
      </c>
      <c r="Z76" s="20"/>
      <c r="AA76" s="17">
        <v>52.37</v>
      </c>
      <c r="AB76" s="18"/>
      <c r="AC76" s="21">
        <f>COUNTA(G76,I76,K76,M76,O76,Q76,S76,U76,W76,Y76,AA76)</f>
        <v>11</v>
      </c>
      <c r="AD76" s="22">
        <f>IFERROR(G76+I76+K76+M76+O76+Q76+S76+U76+W76+Y76+AA76,"DNF")</f>
        <v>588.61</v>
      </c>
      <c r="AE76" s="23">
        <f>H76+J76+L76+N76+P76+R76+T76+V76+X76+Z76+AB76</f>
        <v>0</v>
      </c>
      <c r="AF76" s="23">
        <f>IF(AX76="",0,AX76)</f>
        <v>0</v>
      </c>
      <c r="AG76" s="24">
        <f>IFERROR((AD76/4)+AE76+AF76,"DNF")</f>
        <v>147.1525</v>
      </c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>
        <f>SUM(AJ76:AS76)</f>
        <v>0</v>
      </c>
      <c r="AU76" s="25">
        <f>(AI76-AH76)-AT76</f>
        <v>0</v>
      </c>
      <c r="AV76" s="25">
        <v>0.10416666666666667</v>
      </c>
      <c r="AW76" s="15" t="str">
        <f>IF((AI76-AH76)-AT76-AV76&lt;0.000000001,"",((AI76-AH76)-AT76-AV76)*24*60)</f>
        <v/>
      </c>
      <c r="AX76" s="15" t="str">
        <f>IF(AW76="","",AW76*15)</f>
        <v/>
      </c>
    </row>
    <row r="77" spans="1:50" s="26" customFormat="1" x14ac:dyDescent="0.3">
      <c r="A77" s="14">
        <v>5</v>
      </c>
      <c r="B77" s="15" t="s">
        <v>253</v>
      </c>
      <c r="C77" s="16">
        <v>77</v>
      </c>
      <c r="D77" s="15" t="s">
        <v>254</v>
      </c>
      <c r="E77" s="15" t="s">
        <v>255</v>
      </c>
      <c r="F77" s="16" t="s">
        <v>243</v>
      </c>
      <c r="G77" s="17">
        <v>47</v>
      </c>
      <c r="H77" s="18">
        <v>2</v>
      </c>
      <c r="I77" s="19">
        <v>51.47</v>
      </c>
      <c r="J77" s="20"/>
      <c r="K77" s="17">
        <v>40.56</v>
      </c>
      <c r="L77" s="18"/>
      <c r="M77" s="19">
        <v>68.400000000000006</v>
      </c>
      <c r="N77" s="20"/>
      <c r="O77" s="17">
        <v>30.35</v>
      </c>
      <c r="P77" s="18"/>
      <c r="Q77" s="19">
        <v>42.06</v>
      </c>
      <c r="R77" s="20"/>
      <c r="S77" s="17">
        <v>50.82</v>
      </c>
      <c r="T77" s="18"/>
      <c r="U77" s="19">
        <v>48.85</v>
      </c>
      <c r="V77" s="20"/>
      <c r="W77" s="17">
        <v>77.22</v>
      </c>
      <c r="X77" s="18"/>
      <c r="Y77" s="19">
        <v>75</v>
      </c>
      <c r="Z77" s="20"/>
      <c r="AA77" s="17">
        <v>53.82</v>
      </c>
      <c r="AB77" s="18"/>
      <c r="AC77" s="21">
        <f>COUNTA(G77,I77,K77,M77,O77,Q77,S77,U77,W77,Y77,AA77)</f>
        <v>11</v>
      </c>
      <c r="AD77" s="22">
        <f>IFERROR(G77+I77+K77+M77+O77+Q77+S77+U77+W77+Y77+AA77,"DNF")</f>
        <v>585.55000000000007</v>
      </c>
      <c r="AE77" s="23">
        <f>H77+J77+L77+N77+P77+R77+T77+V77+X77+Z77+AB77</f>
        <v>2</v>
      </c>
      <c r="AF77" s="23">
        <f>IF(AX77="",0,AX77)</f>
        <v>0</v>
      </c>
      <c r="AG77" s="24">
        <f>IFERROR((AD77/4)+AE77+AF77,"DNF")</f>
        <v>148.38750000000002</v>
      </c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>
        <f>SUM(AJ77:AS77)</f>
        <v>0</v>
      </c>
      <c r="AU77" s="25">
        <f>(AI77-AH77)-AT77</f>
        <v>0</v>
      </c>
      <c r="AV77" s="25">
        <v>0.10416666666666667</v>
      </c>
      <c r="AW77" s="15" t="str">
        <f>IF((AI77-AH77)-AT77-AV77&lt;0.000000001,"",((AI77-AH77)-AT77-AV77)*24*60)</f>
        <v/>
      </c>
      <c r="AX77" s="15" t="str">
        <f>IF(AW77="","",AW77*15)</f>
        <v/>
      </c>
    </row>
    <row r="78" spans="1:50" s="26" customFormat="1" x14ac:dyDescent="0.3">
      <c r="A78" s="14">
        <v>6</v>
      </c>
      <c r="B78" s="15" t="s">
        <v>256</v>
      </c>
      <c r="C78" s="16">
        <v>102</v>
      </c>
      <c r="D78" s="15" t="s">
        <v>257</v>
      </c>
      <c r="E78" s="15" t="s">
        <v>258</v>
      </c>
      <c r="F78" s="16" t="s">
        <v>243</v>
      </c>
      <c r="G78" s="17">
        <v>54</v>
      </c>
      <c r="H78" s="18"/>
      <c r="I78" s="19">
        <v>58.5</v>
      </c>
      <c r="J78" s="20"/>
      <c r="K78" s="17">
        <v>42.66</v>
      </c>
      <c r="L78" s="18"/>
      <c r="M78" s="19">
        <v>69.34</v>
      </c>
      <c r="N78" s="20"/>
      <c r="O78" s="17">
        <v>31.97</v>
      </c>
      <c r="P78" s="18"/>
      <c r="Q78" s="19">
        <v>43.18</v>
      </c>
      <c r="R78" s="20"/>
      <c r="S78" s="17">
        <v>50.44</v>
      </c>
      <c r="T78" s="18"/>
      <c r="U78" s="19">
        <v>50.5</v>
      </c>
      <c r="V78" s="20"/>
      <c r="W78" s="17">
        <v>78.16</v>
      </c>
      <c r="X78" s="18"/>
      <c r="Y78" s="19">
        <v>73.5</v>
      </c>
      <c r="Z78" s="20"/>
      <c r="AA78" s="17">
        <v>53.03</v>
      </c>
      <c r="AB78" s="18"/>
      <c r="AC78" s="21">
        <f>COUNTA(G78,I78,K78,M78,O78,Q78,S78,U78,W78,Y78,AA78)</f>
        <v>11</v>
      </c>
      <c r="AD78" s="22">
        <f>IFERROR(G78+I78+K78+M78+O78+Q78+S78+U78+W78+Y78+AA78,"DNF")</f>
        <v>605.28</v>
      </c>
      <c r="AE78" s="23">
        <f>H78+J78+L78+N78+P78+R78+T78+V78+X78+Z78+AB78</f>
        <v>0</v>
      </c>
      <c r="AF78" s="23">
        <f>IF(AX78="",0,AX78)</f>
        <v>0</v>
      </c>
      <c r="AG78" s="24">
        <f>IFERROR((AD78/4)+AE78+AF78,"DNF")</f>
        <v>151.32</v>
      </c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>
        <f>SUM(AJ78:AS78)</f>
        <v>0</v>
      </c>
      <c r="AU78" s="25">
        <f>(AI78-AH78)-AT78</f>
        <v>0</v>
      </c>
      <c r="AV78" s="25">
        <v>9.375E-2</v>
      </c>
      <c r="AW78" s="15" t="str">
        <f>IF((AI78-AH78)-AT78-AV78&lt;0.000000001,"",((AI78-AH78)-AT78-AV78)*24*60)</f>
        <v/>
      </c>
      <c r="AX78" s="15" t="str">
        <f>IF(AW78="","",AW78*15)</f>
        <v/>
      </c>
    </row>
    <row r="79" spans="1:50" s="26" customFormat="1" x14ac:dyDescent="0.3">
      <c r="A79" s="14">
        <v>7</v>
      </c>
      <c r="B79" s="15" t="s">
        <v>259</v>
      </c>
      <c r="C79" s="16">
        <v>23</v>
      </c>
      <c r="D79" s="15" t="s">
        <v>260</v>
      </c>
      <c r="E79" s="15" t="s">
        <v>261</v>
      </c>
      <c r="F79" s="16" t="s">
        <v>243</v>
      </c>
      <c r="G79" s="17">
        <v>55</v>
      </c>
      <c r="H79" s="18">
        <v>2</v>
      </c>
      <c r="I79" s="19">
        <v>53.47</v>
      </c>
      <c r="J79" s="20"/>
      <c r="K79" s="17">
        <v>41.84</v>
      </c>
      <c r="L79" s="18">
        <v>2</v>
      </c>
      <c r="M79" s="19">
        <v>68.12</v>
      </c>
      <c r="N79" s="20"/>
      <c r="O79" s="17">
        <v>30.43</v>
      </c>
      <c r="P79" s="18"/>
      <c r="Q79" s="19">
        <v>38.659999999999997</v>
      </c>
      <c r="R79" s="20"/>
      <c r="S79" s="17">
        <v>50.37</v>
      </c>
      <c r="T79" s="18"/>
      <c r="U79" s="19">
        <v>49.35</v>
      </c>
      <c r="V79" s="20"/>
      <c r="W79" s="17">
        <v>80.34</v>
      </c>
      <c r="X79" s="18"/>
      <c r="Y79" s="19">
        <v>70.849999999999994</v>
      </c>
      <c r="Z79" s="20"/>
      <c r="AA79" s="17">
        <v>53.59</v>
      </c>
      <c r="AB79" s="18"/>
      <c r="AC79" s="21">
        <f>COUNTA(G79,I79,K79,M79,O79,Q79,S79,U79,W79,Y79,AA79)</f>
        <v>11</v>
      </c>
      <c r="AD79" s="22">
        <f>IFERROR(G79+I79+K79+M79+O79+Q79+S79+U79+W79+Y79+AA79,"DNF")</f>
        <v>592.0200000000001</v>
      </c>
      <c r="AE79" s="23">
        <f>H79+J79+L79+N79+P79+R79+T79+V79+X79+Z79+AB79</f>
        <v>4</v>
      </c>
      <c r="AF79" s="23">
        <f>IF(AX79="",0,AX79)</f>
        <v>0</v>
      </c>
      <c r="AG79" s="24">
        <f>IFERROR((AD79/4)+AE79+AF79,"DNF")</f>
        <v>152.00500000000002</v>
      </c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>
        <f>SUM(AJ79:AS79)</f>
        <v>0</v>
      </c>
      <c r="AU79" s="25">
        <f>(AI79-AH79)-AT79</f>
        <v>0</v>
      </c>
      <c r="AV79" s="25">
        <v>9.375E-2</v>
      </c>
      <c r="AW79" s="15" t="str">
        <f>IF((AI79-AH79)-AT79-AV79&lt;0.000000001,"",((AI79-AH79)-AT79-AV79)*24*60)</f>
        <v/>
      </c>
      <c r="AX79" s="15" t="str">
        <f>IF(AW79="","",AW79*15)</f>
        <v/>
      </c>
    </row>
    <row r="80" spans="1:50" s="26" customFormat="1" x14ac:dyDescent="0.3">
      <c r="A80" s="14">
        <v>8</v>
      </c>
      <c r="B80" s="15" t="s">
        <v>262</v>
      </c>
      <c r="C80" s="16">
        <v>47</v>
      </c>
      <c r="D80" s="15" t="s">
        <v>263</v>
      </c>
      <c r="E80" s="15" t="s">
        <v>264</v>
      </c>
      <c r="F80" s="16" t="s">
        <v>243</v>
      </c>
      <c r="G80" s="17">
        <v>53</v>
      </c>
      <c r="H80" s="18"/>
      <c r="I80" s="19">
        <v>57.53</v>
      </c>
      <c r="J80" s="20"/>
      <c r="K80" s="17">
        <v>40.78</v>
      </c>
      <c r="L80" s="18"/>
      <c r="M80" s="19">
        <v>74.209999999999994</v>
      </c>
      <c r="N80" s="20"/>
      <c r="O80" s="17">
        <v>32.31</v>
      </c>
      <c r="P80" s="18"/>
      <c r="Q80" s="19">
        <v>41.6</v>
      </c>
      <c r="R80" s="20"/>
      <c r="S80" s="17">
        <v>51.17</v>
      </c>
      <c r="T80" s="18"/>
      <c r="U80" s="19">
        <v>53.03</v>
      </c>
      <c r="V80" s="20"/>
      <c r="W80" s="17">
        <v>73.650000000000006</v>
      </c>
      <c r="X80" s="18">
        <v>2</v>
      </c>
      <c r="Y80" s="19">
        <v>76.75</v>
      </c>
      <c r="Z80" s="20"/>
      <c r="AA80" s="17">
        <v>53.4</v>
      </c>
      <c r="AB80" s="18"/>
      <c r="AC80" s="21">
        <f>COUNTA(G80,I80,K80,M80,O80,Q80,S80,U80,W80,Y80,AA80)</f>
        <v>11</v>
      </c>
      <c r="AD80" s="22">
        <f>IFERROR(G80+I80+K80+M80+O80+Q80+S80+U80+W80+Y80+AA80,"DNF")</f>
        <v>607.42999999999995</v>
      </c>
      <c r="AE80" s="23">
        <f>H80+J80+L80+N80+P80+R80+T80+V80+X80+Z80+AB80</f>
        <v>2</v>
      </c>
      <c r="AF80" s="23">
        <f>IF(AX80="",0,AX80)</f>
        <v>0</v>
      </c>
      <c r="AG80" s="24">
        <f>IFERROR((AD80/4)+AE80+AF80,"DNF")</f>
        <v>153.85749999999999</v>
      </c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>
        <f>SUM(AJ80:AS80)</f>
        <v>0</v>
      </c>
      <c r="AU80" s="25">
        <f>(AI80-AH80)-AT80</f>
        <v>0</v>
      </c>
      <c r="AV80" s="25">
        <v>0.10416666666666667</v>
      </c>
      <c r="AW80" s="15" t="str">
        <f>IF((AI80-AH80)-AT80-AV80&lt;0.000000001,"",((AI80-AH80)-AT80-AV80)*24*60)</f>
        <v/>
      </c>
      <c r="AX80" s="15" t="str">
        <f>IF(AW80="","",AW80*15)</f>
        <v/>
      </c>
    </row>
    <row r="81" spans="1:50" s="26" customFormat="1" x14ac:dyDescent="0.3">
      <c r="A81" s="14">
        <v>9</v>
      </c>
      <c r="B81" s="15" t="s">
        <v>265</v>
      </c>
      <c r="C81" s="16">
        <v>96</v>
      </c>
      <c r="D81" s="15" t="s">
        <v>266</v>
      </c>
      <c r="E81" s="15" t="s">
        <v>267</v>
      </c>
      <c r="F81" s="16" t="s">
        <v>243</v>
      </c>
      <c r="G81" s="17">
        <v>59</v>
      </c>
      <c r="H81" s="18">
        <v>2</v>
      </c>
      <c r="I81" s="19">
        <v>59.03</v>
      </c>
      <c r="J81" s="20"/>
      <c r="K81" s="17">
        <v>44.12</v>
      </c>
      <c r="L81" s="18"/>
      <c r="M81" s="19">
        <v>75.53</v>
      </c>
      <c r="N81" s="20">
        <v>2</v>
      </c>
      <c r="O81" s="17">
        <v>30.94</v>
      </c>
      <c r="P81" s="18"/>
      <c r="Q81" s="19">
        <v>45.44</v>
      </c>
      <c r="R81" s="20"/>
      <c r="S81" s="17">
        <v>62.36</v>
      </c>
      <c r="T81" s="18"/>
      <c r="U81" s="19">
        <v>53</v>
      </c>
      <c r="V81" s="20"/>
      <c r="W81" s="17">
        <v>92.09</v>
      </c>
      <c r="X81" s="18">
        <v>2</v>
      </c>
      <c r="Y81" s="19">
        <v>88.9</v>
      </c>
      <c r="Z81" s="20"/>
      <c r="AA81" s="17">
        <v>54.31</v>
      </c>
      <c r="AB81" s="18"/>
      <c r="AC81" s="21">
        <f>COUNTA(G81,I81,K81,M81,O81,Q81,S81,U81,W81,Y81,AA81)</f>
        <v>11</v>
      </c>
      <c r="AD81" s="22">
        <f>IFERROR(G81+I81+K81+M81+O81+Q81+S81+U81+W81+Y81+AA81,"DNF")</f>
        <v>664.72</v>
      </c>
      <c r="AE81" s="23">
        <f>H81+J81+L81+N81+P81+R81+T81+V81+X81+Z81+AB81</f>
        <v>6</v>
      </c>
      <c r="AF81" s="23">
        <f>IF(AX81="",0,AX81)</f>
        <v>0</v>
      </c>
      <c r="AG81" s="24">
        <f>IFERROR((AD81/4)+AE81+AF81,"DNF")</f>
        <v>172.18</v>
      </c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>
        <f>SUM(AJ81:AS81)</f>
        <v>0</v>
      </c>
      <c r="AU81" s="25">
        <f>(AI81-AH81)-AT81</f>
        <v>0</v>
      </c>
      <c r="AV81" s="25">
        <v>9.375E-2</v>
      </c>
      <c r="AW81" s="15" t="str">
        <f>IF((AI81-AH81)-AT81-AV81&lt;0.000000001,"",((AI81-AH81)-AT81-AV81)*24*60)</f>
        <v/>
      </c>
      <c r="AX81" s="15" t="str">
        <f>IF(AW81="","",AW81*15)</f>
        <v/>
      </c>
    </row>
    <row r="82" spans="1:50" s="26" customFormat="1" x14ac:dyDescent="0.3">
      <c r="A82" s="14">
        <v>10</v>
      </c>
      <c r="B82" s="15" t="s">
        <v>268</v>
      </c>
      <c r="C82" s="16">
        <v>18</v>
      </c>
      <c r="D82" s="15" t="s">
        <v>269</v>
      </c>
      <c r="E82" s="15" t="s">
        <v>121</v>
      </c>
      <c r="F82" s="16" t="s">
        <v>243</v>
      </c>
      <c r="G82" s="17">
        <v>63</v>
      </c>
      <c r="H82" s="18"/>
      <c r="I82" s="19">
        <v>68.2</v>
      </c>
      <c r="J82" s="20"/>
      <c r="K82" s="17">
        <v>45</v>
      </c>
      <c r="L82" s="18"/>
      <c r="M82" s="19">
        <v>86.41</v>
      </c>
      <c r="N82" s="20"/>
      <c r="O82" s="17">
        <v>34.03</v>
      </c>
      <c r="P82" s="18"/>
      <c r="Q82" s="19">
        <v>44.34</v>
      </c>
      <c r="R82" s="20"/>
      <c r="S82" s="17">
        <v>56.69</v>
      </c>
      <c r="T82" s="18"/>
      <c r="U82" s="19">
        <v>57.16</v>
      </c>
      <c r="V82" s="20"/>
      <c r="W82" s="17">
        <v>96.78</v>
      </c>
      <c r="X82" s="18"/>
      <c r="Y82" s="19">
        <v>88.91</v>
      </c>
      <c r="Z82" s="20"/>
      <c r="AA82" s="17">
        <v>57.31</v>
      </c>
      <c r="AB82" s="18"/>
      <c r="AC82" s="21">
        <f>COUNTA(G82,I82,K82,M82,O82,Q82,S82,U82,W82,Y82,AA82)</f>
        <v>11</v>
      </c>
      <c r="AD82" s="22">
        <f>IFERROR(G82+I82+K82+M82+O82+Q82+S82+U82+W82+Y82+AA82,"DNF")</f>
        <v>697.82999999999993</v>
      </c>
      <c r="AE82" s="23">
        <f>H82+J82+L82+N82+P82+R82+T82+V82+X82+Z82+AB82</f>
        <v>0</v>
      </c>
      <c r="AF82" s="23">
        <f>IF(AX82="",0,AX82)</f>
        <v>0</v>
      </c>
      <c r="AG82" s="24">
        <f>IFERROR((AD82/4)+AE82+AF82,"DNF")</f>
        <v>174.45749999999998</v>
      </c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>
        <f>SUM(AJ82:AS82)</f>
        <v>0</v>
      </c>
      <c r="AU82" s="25">
        <f>(AI82-AH82)-AT82</f>
        <v>0</v>
      </c>
      <c r="AV82" s="25">
        <v>9.375E-2</v>
      </c>
      <c r="AW82" s="15" t="str">
        <f>IF((AI82-AH82)-AT82-AV82&lt;0.000000001,"",((AI82-AH82)-AT82-AV82)*24*60)</f>
        <v/>
      </c>
      <c r="AX82" s="15" t="str">
        <f>IF(AW82="","",AW82*15)</f>
        <v/>
      </c>
    </row>
    <row r="83" spans="1:50" s="26" customFormat="1" x14ac:dyDescent="0.3">
      <c r="A83" s="14">
        <v>11</v>
      </c>
      <c r="B83" s="15" t="s">
        <v>270</v>
      </c>
      <c r="C83" s="16">
        <v>1</v>
      </c>
      <c r="D83" s="15" t="s">
        <v>271</v>
      </c>
      <c r="E83" s="15" t="s">
        <v>272</v>
      </c>
      <c r="F83" s="16" t="s">
        <v>243</v>
      </c>
      <c r="G83" s="17">
        <v>55</v>
      </c>
      <c r="H83" s="18"/>
      <c r="I83" s="19">
        <v>63.34</v>
      </c>
      <c r="J83" s="20"/>
      <c r="K83" s="17">
        <v>49.84</v>
      </c>
      <c r="L83" s="18">
        <v>2</v>
      </c>
      <c r="M83" s="19">
        <v>80.78</v>
      </c>
      <c r="N83" s="20">
        <v>2</v>
      </c>
      <c r="O83" s="17">
        <v>34.97</v>
      </c>
      <c r="P83" s="18"/>
      <c r="Q83" s="19">
        <v>49.47</v>
      </c>
      <c r="R83" s="20"/>
      <c r="S83" s="17">
        <v>63.5</v>
      </c>
      <c r="T83" s="18"/>
      <c r="U83" s="19">
        <v>56.09</v>
      </c>
      <c r="V83" s="20"/>
      <c r="W83" s="17">
        <v>93.37</v>
      </c>
      <c r="X83" s="18"/>
      <c r="Y83" s="19">
        <v>82.94</v>
      </c>
      <c r="Z83" s="20"/>
      <c r="AA83" s="17">
        <v>66.41</v>
      </c>
      <c r="AB83" s="18"/>
      <c r="AC83" s="21">
        <f>COUNTA(G83,I83,K83,M83,O83,Q83,S83,U83,W83,Y83,AA83)</f>
        <v>11</v>
      </c>
      <c r="AD83" s="22">
        <f>IFERROR(G83+I83+K83+M83+O83+Q83+S83+U83+W83+Y83+AA83,"DNF")</f>
        <v>695.70999999999992</v>
      </c>
      <c r="AE83" s="23">
        <f>H83+J83+L83+N83+P83+R83+T83+V83+X83+Z83+AB83</f>
        <v>4</v>
      </c>
      <c r="AF83" s="23">
        <f>IF(AX83="",0,AX83)</f>
        <v>0</v>
      </c>
      <c r="AG83" s="24">
        <f>IFERROR((AD83/4)+AE83+AF83,"DNF")</f>
        <v>177.92749999999998</v>
      </c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>
        <f>SUM(AJ83:AS83)</f>
        <v>0</v>
      </c>
      <c r="AU83" s="25">
        <f>(AI83-AH83)-AT83</f>
        <v>0</v>
      </c>
      <c r="AV83" s="25">
        <v>0.10416666666666667</v>
      </c>
      <c r="AW83" s="15" t="str">
        <f>IF((AI83-AH83)-AT83-AV83&lt;0.000000001,"",((AI83-AH83)-AT83-AV83)*24*60)</f>
        <v/>
      </c>
      <c r="AX83" s="15" t="str">
        <f>IF(AW83="","",AW83*15)</f>
        <v/>
      </c>
    </row>
    <row r="84" spans="1:50" s="26" customFormat="1" x14ac:dyDescent="0.3">
      <c r="A84" s="14">
        <v>12</v>
      </c>
      <c r="B84" s="15" t="s">
        <v>273</v>
      </c>
      <c r="C84" s="16">
        <v>12</v>
      </c>
      <c r="D84" s="15" t="s">
        <v>274</v>
      </c>
      <c r="E84" s="15" t="s">
        <v>275</v>
      </c>
      <c r="F84" s="16" t="s">
        <v>243</v>
      </c>
      <c r="G84" s="17">
        <v>55</v>
      </c>
      <c r="H84" s="18"/>
      <c r="I84" s="19">
        <v>91.66</v>
      </c>
      <c r="J84" s="20"/>
      <c r="K84" s="17">
        <v>49.53</v>
      </c>
      <c r="L84" s="18">
        <v>2</v>
      </c>
      <c r="M84" s="19">
        <v>75.28</v>
      </c>
      <c r="N84" s="20"/>
      <c r="O84" s="17">
        <v>36.75</v>
      </c>
      <c r="P84" s="18"/>
      <c r="Q84" s="19">
        <v>49.53</v>
      </c>
      <c r="R84" s="20"/>
      <c r="S84" s="17">
        <v>58.04</v>
      </c>
      <c r="T84" s="18"/>
      <c r="U84" s="19">
        <v>57.97</v>
      </c>
      <c r="V84" s="20"/>
      <c r="W84" s="17">
        <v>96.94</v>
      </c>
      <c r="X84" s="18">
        <v>2</v>
      </c>
      <c r="Y84" s="19">
        <v>98.28</v>
      </c>
      <c r="Z84" s="20"/>
      <c r="AA84" s="17">
        <v>62.35</v>
      </c>
      <c r="AB84" s="18"/>
      <c r="AC84" s="21">
        <f>COUNTA(G84,I84,K84,M84,O84,Q84,S84,U84,W84,Y84,AA84)</f>
        <v>11</v>
      </c>
      <c r="AD84" s="22">
        <f>IFERROR(G84+I84+K84+M84+O84+Q84+S84+U84+W84+Y84+AA84,"DNF")</f>
        <v>731.33</v>
      </c>
      <c r="AE84" s="23">
        <f>H84+J84+L84+N84+P84+R84+T84+V84+X84+Z84+AB84</f>
        <v>4</v>
      </c>
      <c r="AF84" s="23">
        <f>IF(AX84="",0,AX84)</f>
        <v>0</v>
      </c>
      <c r="AG84" s="24">
        <f>IFERROR((AD84/4)+AE84+AF84,"DNF")</f>
        <v>186.83250000000001</v>
      </c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>
        <f>SUM(AJ84:AS84)</f>
        <v>0</v>
      </c>
      <c r="AU84" s="25">
        <f>(AI84-AH84)-AT84</f>
        <v>0</v>
      </c>
      <c r="AV84" s="25">
        <v>0.10416666666666667</v>
      </c>
      <c r="AW84" s="15" t="str">
        <f>IF((AI84-AH84)-AT84-AV84&lt;0.000000001,"",((AI84-AH84)-AT84-AV84)*24*60)</f>
        <v/>
      </c>
      <c r="AX84" s="15" t="str">
        <f>IF(AW84="","",AW84*15)</f>
        <v/>
      </c>
    </row>
    <row r="85" spans="1:50" s="26" customFormat="1" x14ac:dyDescent="0.3">
      <c r="A85" s="14">
        <v>14</v>
      </c>
      <c r="B85" s="15" t="s">
        <v>276</v>
      </c>
      <c r="C85" s="16">
        <v>40</v>
      </c>
      <c r="D85" s="15" t="s">
        <v>277</v>
      </c>
      <c r="E85" s="15" t="s">
        <v>278</v>
      </c>
      <c r="F85" s="16" t="s">
        <v>243</v>
      </c>
      <c r="G85" s="17">
        <v>63</v>
      </c>
      <c r="H85" s="18">
        <v>4</v>
      </c>
      <c r="I85" s="19">
        <v>68.56</v>
      </c>
      <c r="J85" s="20"/>
      <c r="K85" s="17">
        <v>55.9</v>
      </c>
      <c r="L85" s="18"/>
      <c r="M85" s="19">
        <v>94.09</v>
      </c>
      <c r="N85" s="20"/>
      <c r="O85" s="17">
        <v>35.97</v>
      </c>
      <c r="P85" s="18"/>
      <c r="Q85" s="19">
        <v>54.9</v>
      </c>
      <c r="R85" s="20"/>
      <c r="S85" s="17">
        <v>62.15</v>
      </c>
      <c r="T85" s="18"/>
      <c r="U85" s="19">
        <v>60.12</v>
      </c>
      <c r="V85" s="20"/>
      <c r="W85" s="17">
        <v>96.31</v>
      </c>
      <c r="X85" s="18">
        <v>2</v>
      </c>
      <c r="Y85" s="19">
        <v>91.25</v>
      </c>
      <c r="Z85" s="20"/>
      <c r="AA85" s="17">
        <v>60.47</v>
      </c>
      <c r="AB85" s="18"/>
      <c r="AC85" s="21">
        <f>COUNTA(G85,I85,K85,M85,O85,Q85,S85,U85,W85,Y85,AA85)</f>
        <v>11</v>
      </c>
      <c r="AD85" s="22">
        <f>IFERROR(G85+I85+K85+M85+O85+Q85+S85+U85+W85+Y85+AA85,"DNF")</f>
        <v>742.72</v>
      </c>
      <c r="AE85" s="23">
        <f>H85+J85+L85+N85+P85+R85+T85+V85+X85+Z85+AB85</f>
        <v>6</v>
      </c>
      <c r="AF85" s="23">
        <f>IF(AX85="",0,AX85)</f>
        <v>0</v>
      </c>
      <c r="AG85" s="24">
        <f>IFERROR((AD85/4)+AE85+AF85,"DNF")</f>
        <v>191.68</v>
      </c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>
        <f>SUM(AJ85:AS85)</f>
        <v>0</v>
      </c>
      <c r="AU85" s="25">
        <f>(AI85-AH85)-AT85</f>
        <v>0</v>
      </c>
      <c r="AV85" s="25">
        <v>0.10416666666666667</v>
      </c>
      <c r="AW85" s="15" t="str">
        <f>IF((AI85-AH85)-AT85-AV85&lt;0.000000001,"",((AI85-AH85)-AT85-AV85)*24*60)</f>
        <v/>
      </c>
      <c r="AX85" s="15" t="str">
        <f>IF(AW85="","",AW85*15)</f>
        <v/>
      </c>
    </row>
    <row r="86" spans="1:50" s="26" customFormat="1" x14ac:dyDescent="0.3">
      <c r="A86" s="14">
        <v>15</v>
      </c>
      <c r="B86" s="15" t="s">
        <v>279</v>
      </c>
      <c r="C86" s="16">
        <v>73</v>
      </c>
      <c r="D86" s="15" t="s">
        <v>280</v>
      </c>
      <c r="E86" s="15" t="s">
        <v>281</v>
      </c>
      <c r="F86" s="16" t="s">
        <v>243</v>
      </c>
      <c r="G86" s="17">
        <v>57</v>
      </c>
      <c r="H86" s="18"/>
      <c r="I86" s="19">
        <v>71.34</v>
      </c>
      <c r="J86" s="20"/>
      <c r="K86" s="17">
        <v>54.75</v>
      </c>
      <c r="L86" s="18"/>
      <c r="M86" s="19">
        <v>113.25</v>
      </c>
      <c r="N86" s="20"/>
      <c r="O86" s="17">
        <v>38.72</v>
      </c>
      <c r="P86" s="18"/>
      <c r="Q86" s="19">
        <v>51.38</v>
      </c>
      <c r="R86" s="20"/>
      <c r="S86" s="17">
        <v>63.88</v>
      </c>
      <c r="T86" s="18"/>
      <c r="U86" s="19">
        <v>67.75</v>
      </c>
      <c r="V86" s="20"/>
      <c r="W86" s="17">
        <v>102.16</v>
      </c>
      <c r="X86" s="18">
        <v>2</v>
      </c>
      <c r="Y86" s="19">
        <v>87.18</v>
      </c>
      <c r="Z86" s="20"/>
      <c r="AA86" s="17">
        <v>63.03</v>
      </c>
      <c r="AB86" s="18"/>
      <c r="AC86" s="21">
        <f>COUNTA(G86,I86,K86,M86,O86,Q86,S86,U86,W86,Y86,AA86)</f>
        <v>11</v>
      </c>
      <c r="AD86" s="22">
        <f>IFERROR(G86+I86+K86+M86+O86+Q86+S86+U86+W86+Y86+AA86,"DNF")</f>
        <v>770.44</v>
      </c>
      <c r="AE86" s="23">
        <f>H86+J86+L86+N86+P86+R86+T86+V86+X86+Z86+AB86</f>
        <v>2</v>
      </c>
      <c r="AF86" s="23">
        <f>IF(AX86="",0,AX86)</f>
        <v>0</v>
      </c>
      <c r="AG86" s="24">
        <f>IFERROR((AD86/4)+AE86+AF86,"DNF")</f>
        <v>194.61</v>
      </c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>
        <f>SUM(AJ86:AS86)</f>
        <v>0</v>
      </c>
      <c r="AU86" s="25">
        <f>(AI86-AH86)-AT86</f>
        <v>0</v>
      </c>
      <c r="AV86" s="25">
        <v>9.375E-2</v>
      </c>
      <c r="AW86" s="15" t="str">
        <f>IF((AI86-AH86)-AT86-AV86&lt;0.000000001,"",((AI86-AH86)-AT86-AV86)*24*60)</f>
        <v/>
      </c>
      <c r="AX86" s="15" t="str">
        <f>IF(AW86="","",AW86*15)</f>
        <v/>
      </c>
    </row>
    <row r="87" spans="1:50" s="26" customFormat="1" x14ac:dyDescent="0.3">
      <c r="A87" s="14">
        <v>16</v>
      </c>
      <c r="B87" s="15" t="s">
        <v>282</v>
      </c>
      <c r="C87" s="16">
        <v>85</v>
      </c>
      <c r="D87" s="15" t="s">
        <v>283</v>
      </c>
      <c r="E87" s="15" t="s">
        <v>46</v>
      </c>
      <c r="F87" s="16" t="s">
        <v>243</v>
      </c>
      <c r="G87" s="17">
        <v>65</v>
      </c>
      <c r="H87" s="18">
        <v>4</v>
      </c>
      <c r="I87" s="19">
        <v>70.930000000000007</v>
      </c>
      <c r="J87" s="20"/>
      <c r="K87" s="17">
        <v>50.69</v>
      </c>
      <c r="L87" s="18">
        <v>2</v>
      </c>
      <c r="M87" s="19">
        <v>87</v>
      </c>
      <c r="N87" s="20"/>
      <c r="O87" s="17">
        <v>36.06</v>
      </c>
      <c r="P87" s="18"/>
      <c r="Q87" s="19">
        <v>56.18</v>
      </c>
      <c r="R87" s="20"/>
      <c r="S87" s="17">
        <v>62.96</v>
      </c>
      <c r="T87" s="18"/>
      <c r="U87" s="19">
        <v>68.19</v>
      </c>
      <c r="V87" s="20"/>
      <c r="W87" s="17">
        <v>102.18</v>
      </c>
      <c r="X87" s="18"/>
      <c r="Y87" s="19">
        <v>83.53</v>
      </c>
      <c r="Z87" s="20"/>
      <c r="AA87" s="17">
        <v>82.31</v>
      </c>
      <c r="AB87" s="18"/>
      <c r="AC87" s="21">
        <f>COUNTA(G87,I87,K87,M87,O87,Q87,S87,U87,W87,Y87,AA87)</f>
        <v>11</v>
      </c>
      <c r="AD87" s="22">
        <f>IFERROR(G87+I87+K87+M87+O87+Q87+S87+U87+W87+Y87+AA87,"DNF")</f>
        <v>765.03</v>
      </c>
      <c r="AE87" s="23">
        <f>H87+J87+L87+N87+P87+R87+T87+V87+X87+Z87+AB87</f>
        <v>6</v>
      </c>
      <c r="AF87" s="23">
        <f>IF(AX87="",0,AX87)</f>
        <v>0</v>
      </c>
      <c r="AG87" s="24">
        <f>IFERROR((AD87/4)+AE87+AF87,"DNF")</f>
        <v>197.25749999999999</v>
      </c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>
        <f>SUM(AJ87:AS87)</f>
        <v>0</v>
      </c>
      <c r="AU87" s="25">
        <f>(AI87-AH87)-AT87</f>
        <v>0</v>
      </c>
      <c r="AV87" s="25">
        <v>9.375E-2</v>
      </c>
      <c r="AW87" s="15" t="str">
        <f>IF((AI87-AH87)-AT87-AV87&lt;0.000000001,"",((AI87-AH87)-AT87-AV87)*24*60)</f>
        <v/>
      </c>
      <c r="AX87" s="15" t="str">
        <f>IF(AW87="","",AW87*15)</f>
        <v/>
      </c>
    </row>
    <row r="88" spans="1:50" s="26" customFormat="1" x14ac:dyDescent="0.3">
      <c r="A88" s="14">
        <v>17</v>
      </c>
      <c r="B88" s="15" t="s">
        <v>284</v>
      </c>
      <c r="C88" s="16">
        <v>43</v>
      </c>
      <c r="D88" s="15" t="s">
        <v>285</v>
      </c>
      <c r="E88" s="15" t="s">
        <v>286</v>
      </c>
      <c r="F88" s="16" t="s">
        <v>243</v>
      </c>
      <c r="G88" s="17">
        <v>61</v>
      </c>
      <c r="H88" s="18">
        <v>2</v>
      </c>
      <c r="I88" s="19">
        <v>69.97</v>
      </c>
      <c r="J88" s="20"/>
      <c r="K88" s="17">
        <v>47.03</v>
      </c>
      <c r="L88" s="18"/>
      <c r="M88" s="19">
        <v>77.06</v>
      </c>
      <c r="N88" s="20"/>
      <c r="O88" s="17">
        <v>38.869999999999997</v>
      </c>
      <c r="P88" s="18"/>
      <c r="Q88" s="19">
        <v>55.5</v>
      </c>
      <c r="R88" s="20"/>
      <c r="S88" s="17">
        <v>67.900000000000006</v>
      </c>
      <c r="T88" s="18"/>
      <c r="U88" s="19">
        <v>68.87</v>
      </c>
      <c r="V88" s="20"/>
      <c r="W88" s="17">
        <v>118.39</v>
      </c>
      <c r="X88" s="18">
        <v>2</v>
      </c>
      <c r="Y88" s="19">
        <v>97.15</v>
      </c>
      <c r="Z88" s="20"/>
      <c r="AA88" s="17">
        <v>64.319999999999993</v>
      </c>
      <c r="AB88" s="18">
        <v>2</v>
      </c>
      <c r="AC88" s="21">
        <f>COUNTA(G88,I88,K88,M88,O88,Q88,S88,U88,W88,Y88,AA88)</f>
        <v>11</v>
      </c>
      <c r="AD88" s="22">
        <f>IFERROR(G88+I88+K88+M88+O88+Q88+S88+U88+W88+Y88+AA88,"DNF")</f>
        <v>766.06</v>
      </c>
      <c r="AE88" s="23">
        <f>H88+J88+L88+N88+P88+R88+T88+V88+X88+Z88+AB88</f>
        <v>6</v>
      </c>
      <c r="AF88" s="23">
        <f>IF(AX88="",0,AX88)</f>
        <v>0</v>
      </c>
      <c r="AG88" s="24">
        <f>IFERROR((AD88/4)+AE88+AF88,"DNF")</f>
        <v>197.51499999999999</v>
      </c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>
        <f>SUM(AJ88:AS88)</f>
        <v>0</v>
      </c>
      <c r="AU88" s="25">
        <f>(AI88-AH88)-AT88</f>
        <v>0</v>
      </c>
      <c r="AV88" s="25">
        <v>9.375E-2</v>
      </c>
      <c r="AW88" s="15" t="str">
        <f>IF((AI88-AH88)-AT88-AV88&lt;0.000000001,"",((AI88-AH88)-AT88-AV88)*24*60)</f>
        <v/>
      </c>
      <c r="AX88" s="15" t="str">
        <f>IF(AW88="","",AW88*15)</f>
        <v/>
      </c>
    </row>
    <row r="89" spans="1:50" s="26" customFormat="1" x14ac:dyDescent="0.3">
      <c r="A89" s="14">
        <v>18</v>
      </c>
      <c r="B89" s="15" t="s">
        <v>287</v>
      </c>
      <c r="C89" s="16">
        <v>45</v>
      </c>
      <c r="D89" s="15" t="s">
        <v>288</v>
      </c>
      <c r="E89" s="15" t="s">
        <v>289</v>
      </c>
      <c r="F89" s="16" t="s">
        <v>243</v>
      </c>
      <c r="G89" s="17">
        <v>58</v>
      </c>
      <c r="H89" s="18"/>
      <c r="I89" s="19">
        <v>70.06</v>
      </c>
      <c r="J89" s="20"/>
      <c r="K89" s="17">
        <v>47.28</v>
      </c>
      <c r="L89" s="18"/>
      <c r="M89" s="19">
        <v>85.09</v>
      </c>
      <c r="N89" s="20"/>
      <c r="O89" s="17">
        <v>34.75</v>
      </c>
      <c r="P89" s="18"/>
      <c r="Q89" s="19">
        <v>48.94</v>
      </c>
      <c r="R89" s="20"/>
      <c r="S89" s="17">
        <v>77.790000000000006</v>
      </c>
      <c r="T89" s="18">
        <v>20</v>
      </c>
      <c r="U89" s="19">
        <v>67.87</v>
      </c>
      <c r="V89" s="20"/>
      <c r="W89" s="17">
        <v>100.03</v>
      </c>
      <c r="X89" s="18"/>
      <c r="Y89" s="19">
        <v>102.9</v>
      </c>
      <c r="Z89" s="20"/>
      <c r="AA89" s="17">
        <v>54.69</v>
      </c>
      <c r="AB89" s="18"/>
      <c r="AC89" s="21">
        <f>COUNTA(G89,I89,K89,M89,O89,Q89,S89,U89,W89,Y89,AA89)</f>
        <v>11</v>
      </c>
      <c r="AD89" s="22">
        <f>IFERROR(G89+I89+K89+M89+O89+Q89+S89+U89+W89+Y89+AA89,"DNF")</f>
        <v>747.40000000000009</v>
      </c>
      <c r="AE89" s="23">
        <f>H89+J89+L89+N89+P89+R89+T89+V89+X89+Z89+AB89</f>
        <v>20</v>
      </c>
      <c r="AF89" s="23">
        <f>IF(AX89="",0,AX89)</f>
        <v>0</v>
      </c>
      <c r="AG89" s="24">
        <f>IFERROR((AD89/4)+AE89+AF89,"DNF")</f>
        <v>206.85000000000002</v>
      </c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>
        <f>SUM(AJ89:AS89)</f>
        <v>0</v>
      </c>
      <c r="AU89" s="25">
        <f>(AI89-AH89)-AT89</f>
        <v>0</v>
      </c>
      <c r="AV89" s="25">
        <v>9.375E-2</v>
      </c>
      <c r="AW89" s="15" t="str">
        <f>IF((AI89-AH89)-AT89-AV89&lt;0.000000001,"",((AI89-AH89)-AT89-AV89)*24*60)</f>
        <v/>
      </c>
      <c r="AX89" s="15" t="str">
        <f>IF(AW89="","",AW89*15)</f>
        <v/>
      </c>
    </row>
    <row r="90" spans="1:50" s="26" customFormat="1" x14ac:dyDescent="0.3">
      <c r="A90" s="14">
        <v>19</v>
      </c>
      <c r="B90" s="15" t="s">
        <v>290</v>
      </c>
      <c r="C90" s="16">
        <v>145</v>
      </c>
      <c r="D90" s="15" t="s">
        <v>291</v>
      </c>
      <c r="E90" s="15" t="s">
        <v>292</v>
      </c>
      <c r="F90" s="16" t="s">
        <v>243</v>
      </c>
      <c r="G90" s="17">
        <v>90</v>
      </c>
      <c r="H90" s="18"/>
      <c r="I90" s="19">
        <v>90.65</v>
      </c>
      <c r="J90" s="20"/>
      <c r="K90" s="17">
        <v>52.03</v>
      </c>
      <c r="L90" s="18">
        <v>2</v>
      </c>
      <c r="M90" s="19">
        <v>88.66</v>
      </c>
      <c r="N90" s="20"/>
      <c r="O90" s="17">
        <v>44.59</v>
      </c>
      <c r="P90" s="18"/>
      <c r="Q90" s="19">
        <v>66.37</v>
      </c>
      <c r="R90" s="20"/>
      <c r="S90" s="17">
        <v>65.03</v>
      </c>
      <c r="T90" s="18"/>
      <c r="U90" s="19">
        <v>66.44</v>
      </c>
      <c r="V90" s="20"/>
      <c r="W90" s="17">
        <v>105.28</v>
      </c>
      <c r="X90" s="18"/>
      <c r="Y90" s="19">
        <v>94.72</v>
      </c>
      <c r="Z90" s="20"/>
      <c r="AA90" s="17">
        <v>68.31</v>
      </c>
      <c r="AB90" s="18"/>
      <c r="AC90" s="21">
        <f>COUNTA(G90,I90,K90,M90,O90,Q90,S90,U90,W90,Y90,AA90)</f>
        <v>11</v>
      </c>
      <c r="AD90" s="22">
        <f>IFERROR(G90+I90+K90+M90+O90+Q90+S90+U90+W90+Y90+AA90,"DNF")</f>
        <v>832.07999999999993</v>
      </c>
      <c r="AE90" s="23">
        <f>H90+J90+L90+N90+P90+R90+T90+V90+X90+Z90+AB90</f>
        <v>2</v>
      </c>
      <c r="AF90" s="23">
        <f>IF(AX90="",0,AX90)</f>
        <v>0</v>
      </c>
      <c r="AG90" s="24">
        <f>IFERROR((AD90/4)+AE90+AF90,"DNF")</f>
        <v>210.01999999999998</v>
      </c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>
        <f>SUM(AJ90:AS90)</f>
        <v>0</v>
      </c>
      <c r="AU90" s="25">
        <f>(AI90-AH90)-AT90</f>
        <v>0</v>
      </c>
      <c r="AV90" s="25">
        <v>0.10416666666666667</v>
      </c>
      <c r="AW90" s="15" t="str">
        <f>IF((AI90-AH90)-AT90-AV90&lt;0.000000001,"",((AI90-AH90)-AT90-AV90)*24*60)</f>
        <v/>
      </c>
      <c r="AX90" s="15" t="str">
        <f>IF(AW90="","",AW90*15)</f>
        <v/>
      </c>
    </row>
    <row r="91" spans="1:50" s="26" customFormat="1" x14ac:dyDescent="0.3">
      <c r="A91" s="14">
        <v>20</v>
      </c>
      <c r="B91" s="15" t="s">
        <v>293</v>
      </c>
      <c r="C91" s="16">
        <v>6</v>
      </c>
      <c r="D91" s="15" t="s">
        <v>294</v>
      </c>
      <c r="E91" s="15" t="s">
        <v>295</v>
      </c>
      <c r="F91" s="16" t="s">
        <v>243</v>
      </c>
      <c r="G91" s="17">
        <v>64</v>
      </c>
      <c r="H91" s="18"/>
      <c r="I91" s="19">
        <v>72.819999999999993</v>
      </c>
      <c r="J91" s="20">
        <v>20</v>
      </c>
      <c r="K91" s="17">
        <v>46.78</v>
      </c>
      <c r="L91" s="18">
        <v>2</v>
      </c>
      <c r="M91" s="19">
        <v>81.06</v>
      </c>
      <c r="N91" s="20"/>
      <c r="O91" s="17">
        <v>57.78</v>
      </c>
      <c r="P91" s="18"/>
      <c r="Q91" s="19">
        <v>50.72</v>
      </c>
      <c r="R91" s="20"/>
      <c r="S91" s="17">
        <v>71.36</v>
      </c>
      <c r="T91" s="18"/>
      <c r="U91" s="19">
        <v>61.12</v>
      </c>
      <c r="V91" s="20">
        <v>2</v>
      </c>
      <c r="W91" s="17">
        <v>93.62</v>
      </c>
      <c r="X91" s="18"/>
      <c r="Y91" s="19">
        <v>84.93</v>
      </c>
      <c r="Z91" s="20"/>
      <c r="AA91" s="17">
        <v>61.82</v>
      </c>
      <c r="AB91" s="18"/>
      <c r="AC91" s="21">
        <f>COUNTA(G91,I91,K91,M91,O91,Q91,S91,U91,W91,Y91,AA91)</f>
        <v>11</v>
      </c>
      <c r="AD91" s="22">
        <f>IFERROR(G91+I91+K91+M91+O91+Q91+S91+U91+W91+Y91+AA91,"DNF")</f>
        <v>746.0100000000001</v>
      </c>
      <c r="AE91" s="23">
        <f>H91+J91+L91+N91+P91+R91+T91+V91+X91+Z91+AB91</f>
        <v>24</v>
      </c>
      <c r="AF91" s="23">
        <f>IF(AX91="",0,AX91)</f>
        <v>0</v>
      </c>
      <c r="AG91" s="24">
        <f>IFERROR((AD91/4)+AE91+AF91,"DNF")</f>
        <v>210.50250000000003</v>
      </c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>
        <f>SUM(AJ91:AS91)</f>
        <v>0</v>
      </c>
      <c r="AU91" s="25">
        <f>(AI91-AH91)-AT91</f>
        <v>0</v>
      </c>
      <c r="AV91" s="25">
        <v>0.10416666666666667</v>
      </c>
      <c r="AW91" s="15" t="str">
        <f>IF((AI91-AH91)-AT91-AV91&lt;0.000000001,"",((AI91-AH91)-AT91-AV91)*24*60)</f>
        <v/>
      </c>
      <c r="AX91" s="15" t="str">
        <f>IF(AW91="","",AW91*15)</f>
        <v/>
      </c>
    </row>
    <row r="92" spans="1:50" s="26" customFormat="1" x14ac:dyDescent="0.3">
      <c r="A92" s="14">
        <v>21</v>
      </c>
      <c r="B92" s="15" t="s">
        <v>296</v>
      </c>
      <c r="C92" s="16">
        <v>58</v>
      </c>
      <c r="D92" s="15" t="s">
        <v>297</v>
      </c>
      <c r="E92" s="15" t="s">
        <v>298</v>
      </c>
      <c r="F92" s="16" t="s">
        <v>243</v>
      </c>
      <c r="G92" s="17">
        <v>60</v>
      </c>
      <c r="H92" s="18"/>
      <c r="I92" s="19">
        <v>63.34</v>
      </c>
      <c r="J92" s="20"/>
      <c r="K92" s="17">
        <v>44.09</v>
      </c>
      <c r="L92" s="18"/>
      <c r="M92" s="19">
        <v>177</v>
      </c>
      <c r="N92" s="20">
        <v>35</v>
      </c>
      <c r="O92" s="17">
        <v>32.44</v>
      </c>
      <c r="P92" s="18"/>
      <c r="Q92" s="19">
        <v>51.87</v>
      </c>
      <c r="R92" s="20"/>
      <c r="S92" s="17">
        <v>58.65</v>
      </c>
      <c r="T92" s="18"/>
      <c r="U92" s="19">
        <v>59.94</v>
      </c>
      <c r="V92" s="20"/>
      <c r="W92" s="17">
        <v>82.93</v>
      </c>
      <c r="X92" s="18"/>
      <c r="Y92" s="19">
        <v>73.56</v>
      </c>
      <c r="Z92" s="20"/>
      <c r="AA92" s="17">
        <v>58.94</v>
      </c>
      <c r="AB92" s="18"/>
      <c r="AC92" s="21">
        <f>COUNTA(G92,I92,K92,M92,O92,Q92,S92,U92,W92,Y92,AA92)</f>
        <v>11</v>
      </c>
      <c r="AD92" s="22">
        <f>IFERROR(G92+I92+K92+M92+O92+Q92+S92+U92+W92+Y92+AA92,"DNF")</f>
        <v>762.76</v>
      </c>
      <c r="AE92" s="23">
        <f>H92+J92+L92+N92+P92+R92+T92+V92+X92+Z92+AB92</f>
        <v>35</v>
      </c>
      <c r="AF92" s="23">
        <f>IF(AX92="",0,AX92)</f>
        <v>0</v>
      </c>
      <c r="AG92" s="24">
        <f>IFERROR((AD92/4)+AE92+AF92,"DNF")</f>
        <v>225.69</v>
      </c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>
        <f>SUM(AJ92:AS92)</f>
        <v>0</v>
      </c>
      <c r="AU92" s="25">
        <f>(AI92-AH92)-AT92</f>
        <v>0</v>
      </c>
      <c r="AV92" s="25">
        <v>0.10416666666666667</v>
      </c>
      <c r="AW92" s="15" t="str">
        <f>IF((AI92-AH92)-AT92-AV92&lt;0.000000001,"",((AI92-AH92)-AT92-AV92)*24*60)</f>
        <v/>
      </c>
      <c r="AX92" s="15" t="str">
        <f>IF(AW92="","",AW92*15)</f>
        <v/>
      </c>
    </row>
    <row r="93" spans="1:50" s="26" customFormat="1" x14ac:dyDescent="0.3">
      <c r="A93" s="14">
        <v>22</v>
      </c>
      <c r="B93" s="15" t="s">
        <v>299</v>
      </c>
      <c r="C93" s="16">
        <v>55</v>
      </c>
      <c r="D93" s="15" t="s">
        <v>300</v>
      </c>
      <c r="E93" s="15" t="s">
        <v>301</v>
      </c>
      <c r="F93" s="16" t="s">
        <v>243</v>
      </c>
      <c r="G93" s="17">
        <v>64</v>
      </c>
      <c r="H93" s="18"/>
      <c r="I93" s="19">
        <v>119.89</v>
      </c>
      <c r="J93" s="20"/>
      <c r="K93" s="17">
        <v>60.88</v>
      </c>
      <c r="L93" s="18"/>
      <c r="M93" s="19">
        <v>100</v>
      </c>
      <c r="N93" s="20">
        <v>2</v>
      </c>
      <c r="O93" s="17">
        <v>43.66</v>
      </c>
      <c r="P93" s="18"/>
      <c r="Q93" s="19">
        <v>72.53</v>
      </c>
      <c r="R93" s="20"/>
      <c r="S93" s="17">
        <v>93.3</v>
      </c>
      <c r="T93" s="18"/>
      <c r="U93" s="19">
        <v>76.680000000000007</v>
      </c>
      <c r="V93" s="20"/>
      <c r="W93" s="17">
        <v>121.03</v>
      </c>
      <c r="X93" s="18"/>
      <c r="Y93" s="19">
        <v>93.68</v>
      </c>
      <c r="Z93" s="20"/>
      <c r="AA93" s="17">
        <v>77.28</v>
      </c>
      <c r="AB93" s="18"/>
      <c r="AC93" s="21">
        <f>COUNTA(G93,I93,K93,M93,O93,Q93,S93,U93,W93,Y93,AA93)</f>
        <v>11</v>
      </c>
      <c r="AD93" s="22">
        <f>IFERROR(G93+I93+K93+M93+O93+Q93+S93+U93+W93+Y93+AA93,"DNF")</f>
        <v>922.92999999999984</v>
      </c>
      <c r="AE93" s="23">
        <f>H93+J93+L93+N93+P93+R93+T93+V93+X93+Z93+AB93</f>
        <v>2</v>
      </c>
      <c r="AF93" s="23">
        <f>IF(AX93="",0,AX93)</f>
        <v>0</v>
      </c>
      <c r="AG93" s="24">
        <f>IFERROR((AD93/4)+AE93+AF93,"DNF")</f>
        <v>232.73249999999996</v>
      </c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>
        <f>SUM(AJ93:AS93)</f>
        <v>0</v>
      </c>
      <c r="AU93" s="25">
        <f>(AI93-AH93)-AT93</f>
        <v>0</v>
      </c>
      <c r="AV93" s="25">
        <v>9.375E-2</v>
      </c>
      <c r="AW93" s="15" t="str">
        <f>IF((AI93-AH93)-AT93-AV93&lt;0.000000001,"",((AI93-AH93)-AT93-AV93)*24*60)</f>
        <v/>
      </c>
      <c r="AX93" s="15" t="str">
        <f>IF(AW93="","",AW93*15)</f>
        <v/>
      </c>
    </row>
    <row r="94" spans="1:50" s="26" customFormat="1" x14ac:dyDescent="0.3">
      <c r="A94" s="14">
        <v>23</v>
      </c>
      <c r="B94" s="15" t="s">
        <v>302</v>
      </c>
      <c r="C94" s="16">
        <v>65</v>
      </c>
      <c r="D94" s="15" t="s">
        <v>303</v>
      </c>
      <c r="E94" s="15" t="s">
        <v>72</v>
      </c>
      <c r="F94" s="16" t="s">
        <v>243</v>
      </c>
      <c r="G94" s="17">
        <v>83</v>
      </c>
      <c r="H94" s="18"/>
      <c r="I94" s="19">
        <v>123.12</v>
      </c>
      <c r="J94" s="20">
        <v>20</v>
      </c>
      <c r="K94" s="17">
        <v>65.09</v>
      </c>
      <c r="L94" s="18"/>
      <c r="M94" s="19">
        <v>95.06</v>
      </c>
      <c r="N94" s="20"/>
      <c r="O94" s="17">
        <v>55.59</v>
      </c>
      <c r="P94" s="18"/>
      <c r="Q94" s="19">
        <v>60.29</v>
      </c>
      <c r="R94" s="20"/>
      <c r="S94" s="17">
        <v>85.42</v>
      </c>
      <c r="T94" s="18"/>
      <c r="U94" s="19">
        <v>74.53</v>
      </c>
      <c r="V94" s="20"/>
      <c r="W94" s="17">
        <v>124.91</v>
      </c>
      <c r="X94" s="18"/>
      <c r="Y94" s="19">
        <v>92.72</v>
      </c>
      <c r="Z94" s="20"/>
      <c r="AA94" s="17">
        <v>73.56</v>
      </c>
      <c r="AB94" s="18">
        <v>4</v>
      </c>
      <c r="AC94" s="21">
        <f>COUNTA(G94,I94,K94,M94,O94,Q94,S94,U94,W94,Y94,AA94)</f>
        <v>11</v>
      </c>
      <c r="AD94" s="22">
        <f>IFERROR(G94+I94+K94+M94+O94+Q94+S94+U94+W94+Y94+AA94,"DNF")</f>
        <v>933.29</v>
      </c>
      <c r="AE94" s="23">
        <f>H94+J94+L94+N94+P94+R94+T94+V94+X94+Z94+AB94</f>
        <v>24</v>
      </c>
      <c r="AF94" s="23">
        <f>IF(AX94="",0,AX94)</f>
        <v>0</v>
      </c>
      <c r="AG94" s="24">
        <f>IFERROR((AD94/4)+AE94+AF94,"DNF")</f>
        <v>257.32249999999999</v>
      </c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>
        <f>SUM(AJ94:AS94)</f>
        <v>0</v>
      </c>
      <c r="AU94" s="25">
        <f>(AI94-AH94)-AT94</f>
        <v>0</v>
      </c>
      <c r="AV94" s="25">
        <v>0.10416666666666667</v>
      </c>
      <c r="AW94" s="15" t="str">
        <f>IF((AI94-AH94)-AT94-AV94&lt;0.000000001,"",((AI94-AH94)-AT94-AV94)*24*60)</f>
        <v/>
      </c>
      <c r="AX94" s="15" t="str">
        <f>IF(AW94="","",AW94*15)</f>
        <v/>
      </c>
    </row>
    <row r="95" spans="1:50" s="26" customFormat="1" x14ac:dyDescent="0.3">
      <c r="A95" s="14"/>
      <c r="B95" s="15" t="s">
        <v>304</v>
      </c>
      <c r="C95" s="16">
        <v>113</v>
      </c>
      <c r="D95" s="15" t="s">
        <v>305</v>
      </c>
      <c r="E95" s="15" t="s">
        <v>306</v>
      </c>
      <c r="F95" s="16" t="s">
        <v>243</v>
      </c>
      <c r="G95" s="17">
        <v>62</v>
      </c>
      <c r="H95" s="18"/>
      <c r="I95" s="19">
        <v>59.37</v>
      </c>
      <c r="J95" s="20"/>
      <c r="K95" s="17">
        <v>46.94</v>
      </c>
      <c r="L95" s="18"/>
      <c r="M95" s="19">
        <v>72.03</v>
      </c>
      <c r="N95" s="20"/>
      <c r="O95" s="17">
        <v>30.03</v>
      </c>
      <c r="P95" s="18"/>
      <c r="Q95" s="19">
        <v>40.6</v>
      </c>
      <c r="R95" s="20"/>
      <c r="S95" s="17">
        <v>55.73</v>
      </c>
      <c r="T95" s="18"/>
      <c r="U95" s="19">
        <v>64.459999999999994</v>
      </c>
      <c r="V95" s="20">
        <v>2</v>
      </c>
      <c r="W95" s="17">
        <v>84.44</v>
      </c>
      <c r="X95" s="18"/>
      <c r="Y95" s="19">
        <v>93.41</v>
      </c>
      <c r="Z95" s="20">
        <v>20</v>
      </c>
      <c r="AA95" s="17" t="s">
        <v>88</v>
      </c>
      <c r="AB95" s="18"/>
      <c r="AC95" s="21">
        <f>COUNTA(G95,I95,K95,M95,O95,Q95,S95,U95,W95,Y95,AA95)</f>
        <v>11</v>
      </c>
      <c r="AD95" s="22" t="str">
        <f>IFERROR(G95+I95+K95+M95+O95+Q95+S95+U95+W95+Y95+AA95,"DNF")</f>
        <v>DNF</v>
      </c>
      <c r="AE95" s="23">
        <f>H95+J95+L95+N95+P95+R95+T95+V95+X95+Z95+AB95</f>
        <v>22</v>
      </c>
      <c r="AF95" s="23">
        <f>IF(AX95="",0,AX95)</f>
        <v>0</v>
      </c>
      <c r="AG95" s="24" t="str">
        <f>IFERROR((AD95/4)+AE95+AF95,"DNF")</f>
        <v>DNF</v>
      </c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>
        <f>SUM(AJ95:AS95)</f>
        <v>0</v>
      </c>
      <c r="AU95" s="25">
        <f>(AI95-AH95)-AT95</f>
        <v>0</v>
      </c>
      <c r="AV95" s="25">
        <v>0.10416666666666667</v>
      </c>
      <c r="AW95" s="15" t="str">
        <f>IF((AI95-AH95)-AT95-AV95&lt;0.000000001,"",((AI95-AH95)-AT95-AV95)*24*60)</f>
        <v/>
      </c>
      <c r="AX95" s="15" t="str">
        <f>IF(AW95="","",AW95*15)</f>
        <v/>
      </c>
    </row>
    <row r="96" spans="1:50" x14ac:dyDescent="0.3">
      <c r="B96" s="15" t="s">
        <v>307</v>
      </c>
      <c r="C96" s="16">
        <v>36</v>
      </c>
      <c r="D96" s="15" t="s">
        <v>308</v>
      </c>
      <c r="E96" s="15" t="s">
        <v>309</v>
      </c>
      <c r="F96" s="16" t="s">
        <v>243</v>
      </c>
      <c r="G96" s="17">
        <v>56</v>
      </c>
      <c r="I96" s="19">
        <v>67.22</v>
      </c>
      <c r="K96" s="17">
        <v>45.88</v>
      </c>
      <c r="M96" s="19">
        <v>73.72</v>
      </c>
      <c r="O96" s="17">
        <v>37.630000000000003</v>
      </c>
      <c r="Q96" s="19">
        <v>56.91</v>
      </c>
      <c r="S96" s="17" t="s">
        <v>237</v>
      </c>
      <c r="U96" s="19" t="s">
        <v>237</v>
      </c>
      <c r="W96" s="17" t="s">
        <v>237</v>
      </c>
      <c r="Y96" s="19" t="s">
        <v>237</v>
      </c>
      <c r="AA96" s="17" t="s">
        <v>237</v>
      </c>
      <c r="AB96" s="18"/>
      <c r="AC96" s="21">
        <f>COUNTA(G96,I96,K96,M96,O96,Q96,S96,U96,W96,Y96,AA96)</f>
        <v>11</v>
      </c>
      <c r="AD96" s="22" t="str">
        <f>IFERROR(G96+I96+K96+M96+O96+Q96+S96+U96+W96+Y96+AA96,"DNF")</f>
        <v>DNF</v>
      </c>
      <c r="AE96" s="23">
        <f>H96+J96+L96+N96+P96+R96+T96+V96+X96+Z96+AB96</f>
        <v>0</v>
      </c>
      <c r="AF96" s="23">
        <f>IF(AX96="",0,AX96)</f>
        <v>0</v>
      </c>
      <c r="AG96" s="24" t="str">
        <f>IFERROR((AD96/4)+AE96+AF96,"DNF")</f>
        <v>DNF</v>
      </c>
      <c r="AT96" s="25">
        <f>SUM(AJ96:AS96)</f>
        <v>0</v>
      </c>
      <c r="AU96" s="25">
        <f>(AI96-AH96)-AT96</f>
        <v>0</v>
      </c>
      <c r="AV96" s="25">
        <v>9.375E-2</v>
      </c>
      <c r="AW96" s="15" t="str">
        <f>IF((AI96-AH96)-AT96-AV96&lt;0.000000001,"",((AI96-AH96)-AT96-AV96)*24*60)</f>
        <v/>
      </c>
      <c r="AX96" s="15" t="str">
        <f>IF(AW96="","",AW96*15)</f>
        <v/>
      </c>
    </row>
    <row r="97" spans="1:51" x14ac:dyDescent="0.3">
      <c r="B97" s="15" t="s">
        <v>310</v>
      </c>
      <c r="C97" s="16">
        <v>20</v>
      </c>
      <c r="D97" s="15" t="s">
        <v>311</v>
      </c>
      <c r="E97" s="15" t="s">
        <v>312</v>
      </c>
      <c r="F97" s="16" t="s">
        <v>243</v>
      </c>
      <c r="G97" s="17">
        <v>61</v>
      </c>
      <c r="I97" s="19">
        <v>69.930000000000007</v>
      </c>
      <c r="K97" s="17">
        <v>49.9</v>
      </c>
      <c r="M97" s="19">
        <v>84.96</v>
      </c>
      <c r="O97" s="17">
        <v>39.159999999999997</v>
      </c>
      <c r="Q97" s="19">
        <v>52.75</v>
      </c>
      <c r="S97" s="17">
        <v>67.87</v>
      </c>
      <c r="U97" s="19">
        <v>62.03</v>
      </c>
      <c r="W97" s="17">
        <v>92.25</v>
      </c>
      <c r="Y97" s="19" t="s">
        <v>88</v>
      </c>
      <c r="AA97" s="17" t="s">
        <v>237</v>
      </c>
      <c r="AB97" s="18"/>
      <c r="AC97" s="21">
        <f>COUNTA(G97,I97,K97,M97,O97,Q97,S97,U97,W97,Y97,AA97)</f>
        <v>11</v>
      </c>
      <c r="AD97" s="22" t="str">
        <f>IFERROR(G97+I97+K97+M97+O97+Q97+S97+U97+W97+Y97+AA97,"DNF")</f>
        <v>DNF</v>
      </c>
      <c r="AE97" s="23">
        <f>H97+J97+L97+N97+P97+R97+T97+V97+X97+Z97+AB97</f>
        <v>0</v>
      </c>
      <c r="AF97" s="23">
        <f>IF(AX97="",0,AX97)</f>
        <v>0</v>
      </c>
      <c r="AG97" s="24" t="str">
        <f>IFERROR((AD97/4)+AE97+AF97,"DNF")</f>
        <v>DNF</v>
      </c>
      <c r="AT97" s="25">
        <f>SUM(AJ97:AS97)</f>
        <v>0</v>
      </c>
      <c r="AU97" s="25">
        <f>(AI97-AH97)-AT97</f>
        <v>0</v>
      </c>
      <c r="AV97" s="25">
        <v>9.375E-2</v>
      </c>
      <c r="AW97" s="15" t="str">
        <f>IF((AI97-AH97)-AT97-AV97&lt;0.000000001,"",((AI97-AH97)-AT97-AV97)*24*60)</f>
        <v/>
      </c>
      <c r="AX97" s="15" t="str">
        <f>IF(AW97="","",AW97*15)</f>
        <v/>
      </c>
    </row>
    <row r="98" spans="1:51" s="28" customFormat="1" ht="13.5" thickBot="1" x14ac:dyDescent="0.35">
      <c r="A98" s="27"/>
      <c r="B98" s="28" t="s">
        <v>313</v>
      </c>
      <c r="C98" s="29">
        <v>15</v>
      </c>
      <c r="D98" s="28" t="s">
        <v>314</v>
      </c>
      <c r="E98" s="28" t="s">
        <v>315</v>
      </c>
      <c r="F98" s="29" t="s">
        <v>243</v>
      </c>
      <c r="G98" s="30">
        <v>45</v>
      </c>
      <c r="H98" s="31"/>
      <c r="I98" s="32">
        <v>46.88</v>
      </c>
      <c r="J98" s="33"/>
      <c r="K98" s="30">
        <v>37.659999999999997</v>
      </c>
      <c r="L98" s="31"/>
      <c r="M98" s="32" t="s">
        <v>88</v>
      </c>
      <c r="N98" s="33"/>
      <c r="O98" s="30">
        <v>27.81</v>
      </c>
      <c r="P98" s="31"/>
      <c r="Q98" s="32" t="s">
        <v>237</v>
      </c>
      <c r="R98" s="33"/>
      <c r="S98" s="30" t="s">
        <v>237</v>
      </c>
      <c r="T98" s="31"/>
      <c r="U98" s="32" t="s">
        <v>237</v>
      </c>
      <c r="V98" s="33"/>
      <c r="W98" s="30" t="s">
        <v>237</v>
      </c>
      <c r="X98" s="31"/>
      <c r="Y98" s="32" t="s">
        <v>237</v>
      </c>
      <c r="Z98" s="33"/>
      <c r="AA98" s="30" t="s">
        <v>237</v>
      </c>
      <c r="AB98" s="31"/>
      <c r="AC98" s="34">
        <f>COUNTA(G98,I98,K98,M98,O98,Q98,S98,U98,W98,Y98,AA98)</f>
        <v>11</v>
      </c>
      <c r="AD98" s="35" t="str">
        <f>IFERROR(G98+I98+K98+M98+O98+Q98+S98+U98+W98+Y98+AA98,"DNF")</f>
        <v>DNF</v>
      </c>
      <c r="AE98" s="36">
        <f>H98+J98+L98+N98+P98+R98+T98+V98+X98+Z98+AB98</f>
        <v>0</v>
      </c>
      <c r="AF98" s="36">
        <f>IF(AX98="",0,AX98)</f>
        <v>0</v>
      </c>
      <c r="AG98" s="37" t="str">
        <f>IFERROR((AD98/4)+AE98+AF98,"DNF")</f>
        <v>DNF</v>
      </c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>
        <f>SUM(AJ98:AS98)</f>
        <v>0</v>
      </c>
      <c r="AU98" s="38">
        <f>(AI98-AH98)-AT98</f>
        <v>0</v>
      </c>
      <c r="AV98" s="38">
        <v>9.375E-2</v>
      </c>
      <c r="AW98" s="28" t="str">
        <f>IF((AI98-AH98)-AT98-AV98&lt;0.000000001,"",((AI98-AH98)-AT98-AV98)*24*60)</f>
        <v/>
      </c>
      <c r="AX98" s="28" t="str">
        <f>IF(AW98="","",AW98*15)</f>
        <v/>
      </c>
      <c r="AY98" s="39"/>
    </row>
    <row r="99" spans="1:51" s="41" customFormat="1" x14ac:dyDescent="0.3">
      <c r="A99" s="40">
        <v>1</v>
      </c>
      <c r="B99" s="41" t="s">
        <v>316</v>
      </c>
      <c r="C99" s="42">
        <v>146</v>
      </c>
      <c r="D99" s="41" t="s">
        <v>317</v>
      </c>
      <c r="E99" s="41" t="s">
        <v>318</v>
      </c>
      <c r="F99" s="42" t="s">
        <v>319</v>
      </c>
      <c r="G99" s="43">
        <v>65</v>
      </c>
      <c r="H99" s="44"/>
      <c r="I99" s="45">
        <v>63.25</v>
      </c>
      <c r="J99" s="46"/>
      <c r="K99" s="43">
        <v>45.81</v>
      </c>
      <c r="L99" s="44"/>
      <c r="M99" s="45">
        <v>71.84</v>
      </c>
      <c r="N99" s="46">
        <v>2</v>
      </c>
      <c r="O99" s="43">
        <v>36.380000000000003</v>
      </c>
      <c r="P99" s="44"/>
      <c r="Q99" s="45">
        <v>50.12</v>
      </c>
      <c r="R99" s="46"/>
      <c r="S99" s="43">
        <v>61.62</v>
      </c>
      <c r="T99" s="44"/>
      <c r="U99" s="45">
        <v>57.44</v>
      </c>
      <c r="V99" s="46"/>
      <c r="W99" s="43">
        <v>87.75</v>
      </c>
      <c r="X99" s="44"/>
      <c r="Y99" s="45">
        <v>77.56</v>
      </c>
      <c r="Z99" s="46"/>
      <c r="AA99" s="43">
        <v>69.75</v>
      </c>
      <c r="AB99" s="44"/>
      <c r="AC99" s="47">
        <f>COUNTA(G99,I99,K99,M99,O99,Q99,S99,U99,W99,Y99,AA99)</f>
        <v>11</v>
      </c>
      <c r="AD99" s="48">
        <f>IFERROR(G99+I99+K99+M99+O99+Q99+S99+U99+W99+Y99+AA99,"DNF")</f>
        <v>686.52</v>
      </c>
      <c r="AE99" s="49">
        <f>H99+J99+L99+N99+P99+R99+T99+V99+X99+Z99+AB99</f>
        <v>2</v>
      </c>
      <c r="AF99" s="49">
        <f>IF(AX99="",0,AX99)</f>
        <v>0</v>
      </c>
      <c r="AG99" s="50">
        <f>IFERROR((AD99/4)+AE99+AF99,"DNF")</f>
        <v>173.63</v>
      </c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>
        <f>SUM(AJ99:AS99)</f>
        <v>0</v>
      </c>
      <c r="AU99" s="51">
        <f>(AI99-AH99)-AT99</f>
        <v>0</v>
      </c>
      <c r="AV99" s="51">
        <v>0.10416666666666667</v>
      </c>
      <c r="AW99" s="41" t="str">
        <f>IF((AI99-AH99)-AT99-AV99&lt;0.000000001,"",((AI99-AH99)-AT99-AV99)*24*60)</f>
        <v/>
      </c>
      <c r="AX99" s="41" t="str">
        <f>IF(AW99="","",AW99*15)</f>
        <v/>
      </c>
      <c r="AY99" s="52"/>
    </row>
    <row r="100" spans="1:51" x14ac:dyDescent="0.3">
      <c r="A100" s="14">
        <v>2</v>
      </c>
      <c r="B100" s="15" t="s">
        <v>320</v>
      </c>
      <c r="C100" s="16">
        <v>147</v>
      </c>
      <c r="D100" s="15" t="s">
        <v>321</v>
      </c>
      <c r="E100" s="15" t="s">
        <v>322</v>
      </c>
      <c r="F100" s="16" t="s">
        <v>319</v>
      </c>
      <c r="G100" s="17">
        <v>69</v>
      </c>
      <c r="I100" s="19">
        <v>71.41</v>
      </c>
      <c r="K100" s="17">
        <v>55.4</v>
      </c>
      <c r="L100" s="18">
        <v>2</v>
      </c>
      <c r="M100" s="19">
        <v>73.03</v>
      </c>
      <c r="N100" s="20">
        <v>2</v>
      </c>
      <c r="O100" s="17">
        <v>40.57</v>
      </c>
      <c r="Q100" s="19">
        <v>51.97</v>
      </c>
      <c r="S100" s="17">
        <v>90.25</v>
      </c>
      <c r="U100" s="19">
        <v>60.25</v>
      </c>
      <c r="W100" s="17">
        <v>95.31</v>
      </c>
      <c r="Y100" s="19">
        <v>102.91</v>
      </c>
      <c r="AA100" s="17">
        <v>75.28</v>
      </c>
      <c r="AB100" s="18"/>
      <c r="AC100" s="21">
        <f>COUNTA(G100,I100,K100,M100,O100,Q100,S100,U100,W100,Y100,AA100)</f>
        <v>11</v>
      </c>
      <c r="AD100" s="22">
        <f>IFERROR(G100+I100+K100+M100+O100+Q100+S100+U100+W100+Y100+AA100,"DNF")</f>
        <v>785.38</v>
      </c>
      <c r="AE100" s="23">
        <f>H100+J100+L100+N100+P100+R100+T100+V100+X100+Z100+AB100</f>
        <v>4</v>
      </c>
      <c r="AF100" s="23">
        <f>IF(AX100="",0,AX100)</f>
        <v>0</v>
      </c>
      <c r="AG100" s="24">
        <f>IFERROR((AD100/4)+AE100+AF100,"DNF")</f>
        <v>200.345</v>
      </c>
      <c r="AT100" s="25">
        <f>SUM(AJ100:AS100)</f>
        <v>0</v>
      </c>
      <c r="AU100" s="25">
        <f>(AI100-AH100)-AT100</f>
        <v>0</v>
      </c>
      <c r="AV100" s="25">
        <v>0.10416666666666667</v>
      </c>
      <c r="AW100" s="15" t="str">
        <f>IF((AI100-AH100)-AT100-AV100&lt;0.000000001,"",((AI100-AH100)-AT100-AV100)*24*60)</f>
        <v/>
      </c>
      <c r="AX100" s="15" t="str">
        <f>IF(AW100="","",AW100*15)</f>
        <v/>
      </c>
    </row>
    <row r="101" spans="1:51" x14ac:dyDescent="0.3">
      <c r="A101" s="14">
        <v>3</v>
      </c>
      <c r="B101" s="15" t="s">
        <v>323</v>
      </c>
      <c r="C101" s="16">
        <v>135</v>
      </c>
      <c r="D101" s="15" t="s">
        <v>324</v>
      </c>
      <c r="E101" s="15" t="s">
        <v>325</v>
      </c>
      <c r="F101" s="16" t="s">
        <v>319</v>
      </c>
      <c r="G101" s="17">
        <v>69</v>
      </c>
      <c r="H101" s="18">
        <v>2</v>
      </c>
      <c r="I101" s="19">
        <v>77.25</v>
      </c>
      <c r="K101" s="17">
        <v>91.72</v>
      </c>
      <c r="L101" s="18">
        <v>2</v>
      </c>
      <c r="M101" s="19">
        <v>82</v>
      </c>
      <c r="O101" s="17">
        <v>42.57</v>
      </c>
      <c r="Q101" s="19">
        <v>63.47</v>
      </c>
      <c r="S101" s="17">
        <v>70.459999999999994</v>
      </c>
      <c r="U101" s="19">
        <v>81.28</v>
      </c>
      <c r="W101" s="17">
        <v>137.31</v>
      </c>
      <c r="Y101" s="19">
        <v>97.55</v>
      </c>
      <c r="AA101" s="17">
        <v>81.03</v>
      </c>
      <c r="AB101" s="18"/>
      <c r="AC101" s="21">
        <f>COUNTA(G101,I101,K101,M101,O101,Q101,S101,U101,W101,Y101,AA101)</f>
        <v>11</v>
      </c>
      <c r="AD101" s="22">
        <f>IFERROR(G101+I101+K101+M101+O101+Q101+S101+U101+W101+Y101+AA101,"DNF")</f>
        <v>893.63999999999987</v>
      </c>
      <c r="AE101" s="23">
        <f>H101+J101+L101+N101+P101+R101+T101+V101+X101+Z101+AB101</f>
        <v>4</v>
      </c>
      <c r="AF101" s="23">
        <f>IF(AX101="",0,AX101)</f>
        <v>0</v>
      </c>
      <c r="AG101" s="24">
        <f>IFERROR((AD101/4)+AE101+AF101,"DNF")</f>
        <v>227.40999999999997</v>
      </c>
      <c r="AT101" s="25">
        <f>SUM(AJ101:AS101)</f>
        <v>0</v>
      </c>
      <c r="AU101" s="25">
        <f>(AI101-AH101)-AT101</f>
        <v>0</v>
      </c>
      <c r="AV101" s="25">
        <v>0.10416666666666667</v>
      </c>
      <c r="AW101" s="15" t="str">
        <f>IF((AI101-AH101)-AT101-AV101&lt;0.000000001,"",((AI101-AH101)-AT101-AV101)*24*60)</f>
        <v/>
      </c>
      <c r="AX101" s="15" t="str">
        <f>IF(AW101="","",AW101*15)</f>
        <v/>
      </c>
    </row>
    <row r="102" spans="1:51" x14ac:dyDescent="0.3">
      <c r="A102" s="14">
        <v>4</v>
      </c>
      <c r="B102" s="15" t="s">
        <v>326</v>
      </c>
      <c r="C102" s="16">
        <v>72</v>
      </c>
      <c r="D102" s="15" t="s">
        <v>327</v>
      </c>
      <c r="E102" s="15" t="s">
        <v>328</v>
      </c>
      <c r="F102" s="16" t="s">
        <v>319</v>
      </c>
      <c r="G102" s="17">
        <v>72</v>
      </c>
      <c r="I102" s="19">
        <v>92.47</v>
      </c>
      <c r="K102" s="17">
        <v>49.03</v>
      </c>
      <c r="L102" s="18">
        <v>2</v>
      </c>
      <c r="M102" s="19">
        <v>95.05</v>
      </c>
      <c r="N102" s="20">
        <v>2</v>
      </c>
      <c r="O102" s="17">
        <v>52.37</v>
      </c>
      <c r="Q102" s="19">
        <v>82.78</v>
      </c>
      <c r="S102" s="17">
        <v>89.45</v>
      </c>
      <c r="U102" s="19">
        <v>72.88</v>
      </c>
      <c r="W102" s="17">
        <v>116.5</v>
      </c>
      <c r="Y102" s="19">
        <v>99.97</v>
      </c>
      <c r="AA102" s="17">
        <v>85.88</v>
      </c>
      <c r="AB102" s="18">
        <v>4</v>
      </c>
      <c r="AC102" s="21">
        <f>COUNTA(G102,I102,K102,M102,O102,Q102,S102,U102,W102,Y102,AA102)</f>
        <v>11</v>
      </c>
      <c r="AD102" s="22">
        <f>IFERROR(G102+I102+K102+M102+O102+Q102+S102+U102+W102+Y102+AA102,"DNF")</f>
        <v>908.38000000000011</v>
      </c>
      <c r="AE102" s="23">
        <f>H102+J102+L102+N102+P102+R102+T102+V102+X102+Z102+AB102</f>
        <v>8</v>
      </c>
      <c r="AF102" s="23">
        <f>IF(AX102="",0,AX102)</f>
        <v>0</v>
      </c>
      <c r="AG102" s="24">
        <f>IFERROR((AD102/4)+AE102+AF102,"DNF")</f>
        <v>235.09500000000003</v>
      </c>
      <c r="AT102" s="25">
        <f>SUM(AJ102:AS102)</f>
        <v>0</v>
      </c>
      <c r="AU102" s="25">
        <f>(AI102-AH102)-AT102</f>
        <v>0</v>
      </c>
      <c r="AV102" s="25">
        <v>0.10416666666666667</v>
      </c>
      <c r="AW102" s="15" t="str">
        <f>IF((AI102-AH102)-AT102-AV102&lt;0.000000001,"",((AI102-AH102)-AT102-AV102)*24*60)</f>
        <v/>
      </c>
      <c r="AX102" s="15" t="str">
        <f>IF(AW102="","",AW102*15)</f>
        <v/>
      </c>
    </row>
    <row r="103" spans="1:51" x14ac:dyDescent="0.3">
      <c r="A103" s="14">
        <v>5</v>
      </c>
      <c r="B103" s="15" t="s">
        <v>329</v>
      </c>
      <c r="C103" s="16">
        <v>142</v>
      </c>
      <c r="D103" s="15" t="s">
        <v>330</v>
      </c>
      <c r="E103" s="15" t="s">
        <v>331</v>
      </c>
      <c r="F103" s="16" t="s">
        <v>319</v>
      </c>
      <c r="G103" s="17">
        <v>70</v>
      </c>
      <c r="H103" s="18">
        <v>2</v>
      </c>
      <c r="I103" s="19">
        <v>130.22</v>
      </c>
      <c r="K103" s="17">
        <v>75.66</v>
      </c>
      <c r="M103" s="19">
        <v>98.44</v>
      </c>
      <c r="O103" s="17">
        <v>47.19</v>
      </c>
      <c r="Q103" s="19">
        <v>71.84</v>
      </c>
      <c r="S103" s="17">
        <v>94.27</v>
      </c>
      <c r="U103" s="19">
        <v>82.03</v>
      </c>
      <c r="W103" s="17">
        <v>141.12</v>
      </c>
      <c r="Y103" s="19">
        <v>102</v>
      </c>
      <c r="AA103" s="17">
        <v>88.75</v>
      </c>
      <c r="AB103" s="18">
        <v>2</v>
      </c>
      <c r="AC103" s="21">
        <f>COUNTA(G103,I103,K103,M103,O103,Q103,S103,U103,W103,Y103,AA103)</f>
        <v>11</v>
      </c>
      <c r="AD103" s="22">
        <f>IFERROR(G103+I103+K103+M103+O103+Q103+S103+U103+W103+Y103+AA103,"DNF")</f>
        <v>1001.52</v>
      </c>
      <c r="AE103" s="23">
        <f>H103+J103+L103+N103+P103+R103+T103+V103+X103+Z103+AB103</f>
        <v>4</v>
      </c>
      <c r="AF103" s="23">
        <f>IF(AX103="",0,AX103)</f>
        <v>0</v>
      </c>
      <c r="AG103" s="24">
        <f>IFERROR((AD103/4)+AE103+AF103,"DNF")</f>
        <v>254.38</v>
      </c>
      <c r="AT103" s="25">
        <f>SUM(AJ103:AS103)</f>
        <v>0</v>
      </c>
      <c r="AU103" s="25">
        <f>(AI103-AH103)-AT103</f>
        <v>0</v>
      </c>
      <c r="AV103" s="25">
        <v>0.10416666666666667</v>
      </c>
      <c r="AW103" s="15" t="str">
        <f>IF((AI103-AH103)-AT103-AV103&lt;0.000000001,"",((AI103-AH103)-AT103-AV103)*24*60)</f>
        <v/>
      </c>
      <c r="AX103" s="15" t="str">
        <f>IF(AW103="","",AW103*15)</f>
        <v/>
      </c>
    </row>
    <row r="104" spans="1:51" x14ac:dyDescent="0.3">
      <c r="A104" s="14">
        <v>6</v>
      </c>
      <c r="B104" s="15" t="s">
        <v>332</v>
      </c>
      <c r="C104" s="16">
        <v>95</v>
      </c>
      <c r="D104" s="15" t="s">
        <v>333</v>
      </c>
      <c r="E104" s="15" t="s">
        <v>334</v>
      </c>
      <c r="F104" s="16" t="s">
        <v>319</v>
      </c>
      <c r="G104" s="17">
        <v>77</v>
      </c>
      <c r="I104" s="19">
        <v>73.22</v>
      </c>
      <c r="K104" s="17">
        <v>51.68</v>
      </c>
      <c r="L104" s="18">
        <v>2</v>
      </c>
      <c r="M104" s="19">
        <v>109.9</v>
      </c>
      <c r="N104" s="20">
        <v>20</v>
      </c>
      <c r="O104" s="17">
        <v>56.03</v>
      </c>
      <c r="Q104" s="19">
        <v>53.28</v>
      </c>
      <c r="S104" s="17">
        <v>83.4</v>
      </c>
      <c r="U104" s="19">
        <v>72.5</v>
      </c>
      <c r="W104" s="17">
        <v>136.81</v>
      </c>
      <c r="X104" s="18">
        <v>20</v>
      </c>
      <c r="Y104" s="19">
        <v>90</v>
      </c>
      <c r="AA104" s="17">
        <v>84.93</v>
      </c>
      <c r="AB104" s="18"/>
      <c r="AC104" s="21">
        <f>COUNTA(G104,I104,K104,M104,O104,Q104,S104,U104,W104,Y104,AA104)</f>
        <v>11</v>
      </c>
      <c r="AD104" s="22">
        <f>IFERROR(G104+I104+K104+M104+O104+Q104+S104+U104+W104+Y104+AA104,"DNF")</f>
        <v>888.75</v>
      </c>
      <c r="AE104" s="23">
        <f>H104+J104+L104+N104+P104+R104+T104+V104+X104+Z104+AB104</f>
        <v>42</v>
      </c>
      <c r="AF104" s="23">
        <f>IF(AX104="",0,AX104)</f>
        <v>0</v>
      </c>
      <c r="AG104" s="24">
        <f>IFERROR((AD104/4)+AE104+AF104,"DNF")</f>
        <v>264.1875</v>
      </c>
      <c r="AT104" s="25">
        <f>SUM(AJ104:AS104)</f>
        <v>0</v>
      </c>
      <c r="AU104" s="25">
        <f>(AI104-AH104)-AT104</f>
        <v>0</v>
      </c>
      <c r="AV104" s="25">
        <v>9.375E-2</v>
      </c>
      <c r="AW104" s="15" t="str">
        <f>IF((AI104-AH104)-AT104-AV104&lt;0.000000001,"",((AI104-AH104)-AT104-AV104)*24*60)</f>
        <v/>
      </c>
      <c r="AX104" s="15" t="str">
        <f>IF(AW104="","",AW104*15)</f>
        <v/>
      </c>
    </row>
    <row r="105" spans="1:51" x14ac:dyDescent="0.3">
      <c r="A105" s="14">
        <v>7</v>
      </c>
      <c r="B105" s="15" t="s">
        <v>335</v>
      </c>
      <c r="C105" s="16">
        <v>126</v>
      </c>
      <c r="D105" s="15" t="s">
        <v>336</v>
      </c>
      <c r="E105" s="15" t="s">
        <v>337</v>
      </c>
      <c r="F105" s="16" t="s">
        <v>319</v>
      </c>
      <c r="G105" s="17">
        <v>81</v>
      </c>
      <c r="H105" s="18">
        <v>8</v>
      </c>
      <c r="I105" s="19">
        <v>125.16</v>
      </c>
      <c r="K105" s="17">
        <v>86.94</v>
      </c>
      <c r="M105" s="19">
        <v>169.8</v>
      </c>
      <c r="O105" s="17">
        <v>58.97</v>
      </c>
      <c r="Q105" s="19">
        <v>135</v>
      </c>
      <c r="R105" s="20">
        <v>5</v>
      </c>
      <c r="S105" s="17">
        <v>130.83000000000001</v>
      </c>
      <c r="U105" s="19">
        <v>105.21</v>
      </c>
      <c r="W105" s="17">
        <v>150.78</v>
      </c>
      <c r="Y105" s="19">
        <v>77.22</v>
      </c>
      <c r="AA105" s="17">
        <v>134.63</v>
      </c>
      <c r="AB105" s="18"/>
      <c r="AC105" s="21">
        <f>COUNTA(G105,I105,K105,M105,O105,Q105,S105,U105,W105,Y105,AA105)</f>
        <v>11</v>
      </c>
      <c r="AD105" s="22">
        <f>IFERROR(G105+I105+K105+M105+O105+Q105+S105+U105+W105+Y105+AA105,"DNF")</f>
        <v>1255.54</v>
      </c>
      <c r="AE105" s="23">
        <f>H105+J105+L105+N105+P105+R105+T105+V105+X105+Z105+AB105</f>
        <v>13</v>
      </c>
      <c r="AF105" s="23">
        <f>IF(AX105="",0,AX105)</f>
        <v>0</v>
      </c>
      <c r="AG105" s="24">
        <f>IFERROR((AD105/4)+AE105+AF105,"DNF")</f>
        <v>326.88499999999999</v>
      </c>
      <c r="AT105" s="25">
        <f>SUM(AJ105:AS105)</f>
        <v>0</v>
      </c>
      <c r="AU105" s="25">
        <f>(AI105-AH105)-AT105</f>
        <v>0</v>
      </c>
      <c r="AV105" s="25">
        <v>0.10416666666666667</v>
      </c>
      <c r="AW105" s="15" t="str">
        <f>IF((AI105-AH105)-AT105-AV105&lt;0.000000001,"",((AI105-AH105)-AT105-AV105)*24*60)</f>
        <v/>
      </c>
      <c r="AX105" s="15" t="str">
        <f>IF(AW105="","",AW105*15)</f>
        <v/>
      </c>
    </row>
    <row r="106" spans="1:51" x14ac:dyDescent="0.3">
      <c r="B106" s="15" t="s">
        <v>338</v>
      </c>
      <c r="C106" s="16">
        <v>129</v>
      </c>
      <c r="D106" s="15" t="s">
        <v>339</v>
      </c>
      <c r="E106" s="15" t="s">
        <v>340</v>
      </c>
      <c r="F106" s="16" t="s">
        <v>319</v>
      </c>
      <c r="G106" s="17">
        <v>67</v>
      </c>
      <c r="H106" s="18">
        <v>4</v>
      </c>
      <c r="I106" s="19">
        <v>72.459999999999994</v>
      </c>
      <c r="K106" s="17">
        <v>51.22</v>
      </c>
      <c r="M106" s="19">
        <v>76.099999999999994</v>
      </c>
      <c r="N106" s="20">
        <v>2</v>
      </c>
      <c r="O106" s="17">
        <v>40.53</v>
      </c>
      <c r="Q106" s="19">
        <v>53.25</v>
      </c>
      <c r="S106" s="17">
        <v>72.13</v>
      </c>
      <c r="U106" s="19">
        <v>63.1</v>
      </c>
      <c r="W106" s="17" t="s">
        <v>88</v>
      </c>
      <c r="Y106" s="19" t="s">
        <v>237</v>
      </c>
      <c r="AA106" s="17" t="s">
        <v>237</v>
      </c>
      <c r="AB106" s="18"/>
      <c r="AC106" s="21">
        <f>COUNTA(G106,I106,K106,M106,O106,Q106,S106,U106,W106,Y106,AA106)</f>
        <v>11</v>
      </c>
      <c r="AD106" s="22" t="str">
        <f>IFERROR(G106+I106+K106+M106+O106+Q106+S106+U106+W106+Y106+AA106,"DNF")</f>
        <v>DNF</v>
      </c>
      <c r="AE106" s="23">
        <f>H106+J106+L106+N106+P106+R106+T106+V106+X106+Z106+AB106</f>
        <v>6</v>
      </c>
      <c r="AF106" s="23">
        <f>IF(AX106="",0,AX106)</f>
        <v>0</v>
      </c>
      <c r="AG106" s="24" t="str">
        <f>IFERROR((AD106/4)+AE106+AF106,"DNF")</f>
        <v>DNF</v>
      </c>
      <c r="AT106" s="25">
        <f>SUM(AJ106:AS106)</f>
        <v>0</v>
      </c>
      <c r="AU106" s="25">
        <f>(AI106-AH106)-AT106</f>
        <v>0</v>
      </c>
      <c r="AV106" s="25">
        <v>9.375E-2</v>
      </c>
      <c r="AW106" s="15" t="str">
        <f>IF((AI106-AH106)-AT106-AV106&lt;0.000000001,"",((AI106-AH106)-AT106-AV106)*24*60)</f>
        <v/>
      </c>
      <c r="AX106" s="15" t="str">
        <f>IF(AW106="","",AW106*15)</f>
        <v/>
      </c>
    </row>
    <row r="107" spans="1:51" x14ac:dyDescent="0.3">
      <c r="B107" s="15" t="s">
        <v>341</v>
      </c>
      <c r="C107" s="16">
        <v>116</v>
      </c>
      <c r="D107" s="15" t="s">
        <v>342</v>
      </c>
      <c r="E107" s="15" t="s">
        <v>343</v>
      </c>
      <c r="F107" s="16" t="s">
        <v>319</v>
      </c>
      <c r="G107" s="17">
        <v>66</v>
      </c>
      <c r="I107" s="19">
        <v>88.66</v>
      </c>
      <c r="K107" s="17">
        <v>52.16</v>
      </c>
      <c r="L107" s="18">
        <v>2</v>
      </c>
      <c r="M107" s="19">
        <v>87.09</v>
      </c>
      <c r="O107" s="17">
        <v>41.5</v>
      </c>
      <c r="Q107" s="19">
        <v>72.34</v>
      </c>
      <c r="S107" s="17">
        <v>108.51</v>
      </c>
      <c r="U107" s="19">
        <v>67.69</v>
      </c>
      <c r="W107" s="17" t="s">
        <v>88</v>
      </c>
      <c r="Y107" s="19">
        <v>98.87</v>
      </c>
      <c r="AA107" s="17">
        <v>76.22</v>
      </c>
      <c r="AB107" s="18"/>
      <c r="AC107" s="21">
        <f>COUNTA(G107,I107,K107,M107,O107,Q107,S107,U107,W107,Y107,AA107)</f>
        <v>11</v>
      </c>
      <c r="AD107" s="22" t="str">
        <f>IFERROR(G107+I107+K107+M107+O107+Q107+S107+U107+W107+Y107+AA107,"DNF")</f>
        <v>DNF</v>
      </c>
      <c r="AE107" s="23">
        <f>H107+J107+L107+N107+P107+R107+T107+V107+X107+Z107+AB107</f>
        <v>2</v>
      </c>
      <c r="AF107" s="23">
        <f>IF(AX107="",0,AX107)</f>
        <v>0</v>
      </c>
      <c r="AG107" s="24" t="str">
        <f>IFERROR((AD107/4)+AE107+AF107,"DNF")</f>
        <v>DNF</v>
      </c>
      <c r="AT107" s="25">
        <f>SUM(AJ107:AS107)</f>
        <v>0</v>
      </c>
      <c r="AU107" s="25">
        <f>(AI107-AH107)-AT107</f>
        <v>0</v>
      </c>
      <c r="AV107" s="25">
        <v>9.375E-2</v>
      </c>
      <c r="AW107" s="15" t="str">
        <f>IF((AI107-AH107)-AT107-AV107&lt;0.000000001,"",((AI107-AH107)-AT107-AV107)*24*60)</f>
        <v/>
      </c>
      <c r="AX107" s="15" t="str">
        <f>IF(AW107="","",AW107*15)</f>
        <v/>
      </c>
    </row>
    <row r="108" spans="1:51" x14ac:dyDescent="0.3">
      <c r="B108" s="15" t="s">
        <v>344</v>
      </c>
      <c r="C108" s="16">
        <v>138</v>
      </c>
      <c r="D108" s="15" t="s">
        <v>345</v>
      </c>
      <c r="E108" s="15" t="s">
        <v>346</v>
      </c>
      <c r="F108" s="16" t="s">
        <v>319</v>
      </c>
      <c r="G108" s="17">
        <v>82</v>
      </c>
      <c r="H108" s="18">
        <v>2</v>
      </c>
      <c r="I108" s="19">
        <v>176.54</v>
      </c>
      <c r="J108" s="20">
        <v>25</v>
      </c>
      <c r="K108" s="17">
        <v>82.6</v>
      </c>
      <c r="L108" s="18">
        <v>4</v>
      </c>
      <c r="M108" s="19">
        <v>95</v>
      </c>
      <c r="N108" s="20">
        <v>2</v>
      </c>
      <c r="O108" s="17">
        <v>73.5</v>
      </c>
      <c r="Q108" s="19">
        <v>75</v>
      </c>
      <c r="S108" s="17">
        <v>102.45</v>
      </c>
      <c r="U108" s="19">
        <v>98.85</v>
      </c>
      <c r="W108" s="17" t="s">
        <v>88</v>
      </c>
      <c r="Y108" s="19">
        <v>106.19</v>
      </c>
      <c r="AA108" s="17">
        <v>88.1</v>
      </c>
      <c r="AB108" s="18"/>
      <c r="AC108" s="21">
        <f>COUNTA(G108,I108,K108,M108,O108,Q108,S108,U108,W108,Y108,AA108)</f>
        <v>11</v>
      </c>
      <c r="AD108" s="22" t="str">
        <f>IFERROR(G108+I108+K108+M108+O108+Q108+S108+U108+W108+Y108+AA108,"DNF")</f>
        <v>DNF</v>
      </c>
      <c r="AE108" s="23">
        <f>H108+J108+L108+N108+P108+R108+T108+V108+X108+Z108+AB108</f>
        <v>33</v>
      </c>
      <c r="AF108" s="23">
        <f>IF(AX108="",0,AX108)</f>
        <v>0</v>
      </c>
      <c r="AG108" s="24" t="str">
        <f>IFERROR((AD108/4)+AE108+AF108,"DNF")</f>
        <v>DNF</v>
      </c>
      <c r="AT108" s="25">
        <f>SUM(AJ108:AS108)</f>
        <v>0</v>
      </c>
      <c r="AU108" s="25">
        <f>(AI108-AH108)-AT108</f>
        <v>0</v>
      </c>
      <c r="AV108" s="25">
        <v>9.375E-2</v>
      </c>
      <c r="AW108" s="15" t="str">
        <f>IF((AI108-AH108)-AT108-AV108&lt;0.000000001,"",((AI108-AH108)-AT108-AV108)*24*60)</f>
        <v/>
      </c>
      <c r="AX108" s="15" t="str">
        <f>IF(AW108="","",AW108*15)</f>
        <v/>
      </c>
    </row>
    <row r="109" spans="1:51" s="28" customFormat="1" ht="13.5" thickBot="1" x14ac:dyDescent="0.35">
      <c r="A109" s="27"/>
      <c r="B109" s="28" t="s">
        <v>347</v>
      </c>
      <c r="C109" s="29">
        <v>41</v>
      </c>
      <c r="D109" s="28" t="s">
        <v>348</v>
      </c>
      <c r="E109" s="28" t="s">
        <v>349</v>
      </c>
      <c r="F109" s="29" t="s">
        <v>319</v>
      </c>
      <c r="G109" s="30">
        <v>99</v>
      </c>
      <c r="H109" s="31">
        <v>2</v>
      </c>
      <c r="I109" s="32" t="s">
        <v>88</v>
      </c>
      <c r="J109" s="33"/>
      <c r="K109" s="55" t="s">
        <v>88</v>
      </c>
      <c r="L109" s="56"/>
      <c r="M109" s="32">
        <v>132.47</v>
      </c>
      <c r="N109" s="33">
        <v>2</v>
      </c>
      <c r="O109" s="30">
        <v>112.9</v>
      </c>
      <c r="P109" s="31"/>
      <c r="Q109" s="32">
        <v>105.1</v>
      </c>
      <c r="R109" s="33"/>
      <c r="S109" s="30">
        <v>125.94</v>
      </c>
      <c r="T109" s="31"/>
      <c r="U109" s="32">
        <v>104.78</v>
      </c>
      <c r="V109" s="33"/>
      <c r="W109" s="30" t="s">
        <v>88</v>
      </c>
      <c r="X109" s="31"/>
      <c r="Y109" s="32" t="s">
        <v>237</v>
      </c>
      <c r="Z109" s="33"/>
      <c r="AA109" s="30" t="s">
        <v>237</v>
      </c>
      <c r="AB109" s="31"/>
      <c r="AC109" s="34">
        <f>COUNTA(G109,I109,K109,M109,O109,Q109,S109,U109,W109,Y109,AA109)</f>
        <v>11</v>
      </c>
      <c r="AD109" s="35" t="str">
        <f>IFERROR(G109+I109+K109+M109+O109+Q109+S109+U109+W109+Y109+AA109,"DNF")</f>
        <v>DNF</v>
      </c>
      <c r="AE109" s="36">
        <f>H109+J109+L109+N109+P109+R109+T109+V109+X109+Z109+AB109</f>
        <v>4</v>
      </c>
      <c r="AF109" s="36">
        <f>IF(AX109="",0,AX109)</f>
        <v>0</v>
      </c>
      <c r="AG109" s="37" t="str">
        <f>IFERROR((AD109/4)+AE109+AF109,"DNF")</f>
        <v>DNF</v>
      </c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>
        <f>SUM(AJ109:AS109)</f>
        <v>0</v>
      </c>
      <c r="AU109" s="38">
        <f>(AI109-AH109)-AT109</f>
        <v>0</v>
      </c>
      <c r="AV109" s="38">
        <v>9.375E-2</v>
      </c>
      <c r="AW109" s="28" t="str">
        <f>IF((AI109-AH109)-AT109-AV109&lt;0.000000001,"",((AI109-AH109)-AT109-AV109)*24*60)</f>
        <v/>
      </c>
      <c r="AX109" s="28" t="str">
        <f>IF(AW109="","",AW109*15)</f>
        <v/>
      </c>
      <c r="AY109" s="39"/>
    </row>
    <row r="110" spans="1:51" s="41" customFormat="1" x14ac:dyDescent="0.3">
      <c r="A110" s="40">
        <v>1</v>
      </c>
      <c r="B110" s="41" t="s">
        <v>350</v>
      </c>
      <c r="C110" s="42">
        <v>60</v>
      </c>
      <c r="D110" s="41" t="s">
        <v>351</v>
      </c>
      <c r="E110" s="41" t="s">
        <v>352</v>
      </c>
      <c r="F110" s="42" t="s">
        <v>353</v>
      </c>
      <c r="G110" s="43">
        <v>57</v>
      </c>
      <c r="H110" s="44">
        <v>4</v>
      </c>
      <c r="I110" s="45">
        <v>68.66</v>
      </c>
      <c r="J110" s="46"/>
      <c r="K110" s="43">
        <v>43.44</v>
      </c>
      <c r="L110" s="44"/>
      <c r="M110" s="45">
        <v>63.87</v>
      </c>
      <c r="N110" s="46"/>
      <c r="O110" s="43">
        <v>29.38</v>
      </c>
      <c r="P110" s="44"/>
      <c r="Q110" s="45">
        <v>41.31</v>
      </c>
      <c r="R110" s="46"/>
      <c r="S110" s="43">
        <v>52.1</v>
      </c>
      <c r="T110" s="44"/>
      <c r="U110" s="45">
        <v>46.59</v>
      </c>
      <c r="V110" s="46"/>
      <c r="W110" s="43">
        <v>76.69</v>
      </c>
      <c r="X110" s="44"/>
      <c r="Y110" s="45">
        <v>71.28</v>
      </c>
      <c r="Z110" s="46"/>
      <c r="AA110" s="43">
        <v>65.53</v>
      </c>
      <c r="AB110" s="44">
        <v>2</v>
      </c>
      <c r="AC110" s="47">
        <f>COUNTA(G110,I110,K110,M110,O110,Q110,S110,U110,W110,Y110,AA110)</f>
        <v>11</v>
      </c>
      <c r="AD110" s="48">
        <f>IFERROR(G110+I110+K110+M110+O110+Q110+S110+U110+W110+Y110+AA110,"DNF")</f>
        <v>615.85</v>
      </c>
      <c r="AE110" s="49">
        <f>H110+J110+L110+N110+P110+R110+T110+V110+X110+Z110+AB110</f>
        <v>6</v>
      </c>
      <c r="AF110" s="49">
        <f>IF(AX110="",0,AX110)</f>
        <v>0</v>
      </c>
      <c r="AG110" s="50">
        <f>IFERROR((AD110/4)+AE110+AF110,"DNF")</f>
        <v>159.96250000000001</v>
      </c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>
        <f>SUM(AJ110:AS110)</f>
        <v>0</v>
      </c>
      <c r="AU110" s="51">
        <f>(AI110-AH110)-AT110</f>
        <v>0</v>
      </c>
      <c r="AV110" s="51">
        <v>9.375E-2</v>
      </c>
      <c r="AW110" s="41" t="str">
        <f>IF((AI110-AH110)-AT110-AV110&lt;0.000000001,"",((AI110-AH110)-AT110-AV110)*24*60)</f>
        <v/>
      </c>
      <c r="AX110" s="41" t="str">
        <f>IF(AW110="","",AW110*15)</f>
        <v/>
      </c>
      <c r="AY110" s="52"/>
    </row>
    <row r="111" spans="1:51" x14ac:dyDescent="0.3">
      <c r="A111" s="14">
        <v>2</v>
      </c>
      <c r="B111" s="15" t="s">
        <v>354</v>
      </c>
      <c r="C111" s="16">
        <v>93</v>
      </c>
      <c r="D111" s="15" t="s">
        <v>355</v>
      </c>
      <c r="E111" s="15" t="s">
        <v>356</v>
      </c>
      <c r="F111" s="16" t="s">
        <v>353</v>
      </c>
      <c r="G111" s="17">
        <v>59</v>
      </c>
      <c r="H111" s="18">
        <v>2</v>
      </c>
      <c r="I111" s="19">
        <v>60.28</v>
      </c>
      <c r="K111" s="17">
        <v>41.41</v>
      </c>
      <c r="L111" s="18">
        <v>2</v>
      </c>
      <c r="M111" s="19">
        <v>73.47</v>
      </c>
      <c r="O111" s="17">
        <v>31.09</v>
      </c>
      <c r="Q111" s="19">
        <v>50.25</v>
      </c>
      <c r="S111" s="17">
        <v>53.39</v>
      </c>
      <c r="U111" s="19">
        <v>49.57</v>
      </c>
      <c r="W111" s="17">
        <v>85.97</v>
      </c>
      <c r="Y111" s="19">
        <v>72.41</v>
      </c>
      <c r="AA111" s="17">
        <v>50.53</v>
      </c>
      <c r="AB111" s="18"/>
      <c r="AC111" s="21">
        <f>COUNTA(G111,I111,K111,M111,O111,Q111,S111,U111,W111,Y111,AA111)</f>
        <v>11</v>
      </c>
      <c r="AD111" s="22">
        <f>IFERROR(G111+I111+K111+M111+O111+Q111+S111+U111+W111+Y111+AA111,"DNF")</f>
        <v>627.36999999999989</v>
      </c>
      <c r="AE111" s="23">
        <f>H111+J111+L111+N111+P111+R111+T111+V111+X111+Z111+AB111</f>
        <v>4</v>
      </c>
      <c r="AF111" s="23">
        <f>IF(AX111="",0,AX111)</f>
        <v>0</v>
      </c>
      <c r="AG111" s="24">
        <f>IFERROR((AD111/4)+AE111+AF111,"DNF")</f>
        <v>160.84249999999997</v>
      </c>
      <c r="AT111" s="25">
        <f>SUM(AJ111:AS111)</f>
        <v>0</v>
      </c>
      <c r="AU111" s="25">
        <f>(AI111-AH111)-AT111</f>
        <v>0</v>
      </c>
      <c r="AV111" s="25">
        <v>9.375E-2</v>
      </c>
      <c r="AW111" s="15" t="str">
        <f>IF((AI111-AH111)-AT111-AV111&lt;0.000000001,"",((AI111-AH111)-AT111-AV111)*24*60)</f>
        <v/>
      </c>
      <c r="AX111" s="15" t="str">
        <f>IF(AW111="","",AW111*15)</f>
        <v/>
      </c>
    </row>
    <row r="112" spans="1:51" s="26" customFormat="1" x14ac:dyDescent="0.3">
      <c r="A112" s="14">
        <v>3</v>
      </c>
      <c r="B112" s="15" t="s">
        <v>357</v>
      </c>
      <c r="C112" s="16">
        <v>111</v>
      </c>
      <c r="D112" s="15" t="s">
        <v>358</v>
      </c>
      <c r="E112" s="15" t="s">
        <v>359</v>
      </c>
      <c r="F112" s="16" t="s">
        <v>353</v>
      </c>
      <c r="G112" s="17">
        <v>59</v>
      </c>
      <c r="H112" s="18"/>
      <c r="I112" s="19">
        <v>57.94</v>
      </c>
      <c r="J112" s="20"/>
      <c r="K112" s="17">
        <v>44</v>
      </c>
      <c r="L112" s="18"/>
      <c r="M112" s="19">
        <v>73.91</v>
      </c>
      <c r="N112" s="20"/>
      <c r="O112" s="17">
        <v>34.93</v>
      </c>
      <c r="P112" s="18"/>
      <c r="Q112" s="19">
        <v>49.59</v>
      </c>
      <c r="R112" s="20"/>
      <c r="S112" s="17">
        <v>57.1</v>
      </c>
      <c r="T112" s="18"/>
      <c r="U112" s="19">
        <v>56.53</v>
      </c>
      <c r="V112" s="20"/>
      <c r="W112" s="17">
        <v>91.57</v>
      </c>
      <c r="X112" s="18"/>
      <c r="Y112" s="19">
        <v>79.5</v>
      </c>
      <c r="Z112" s="20"/>
      <c r="AA112" s="17">
        <v>58.35</v>
      </c>
      <c r="AB112" s="18"/>
      <c r="AC112" s="21">
        <f>COUNTA(G112,I112,K112,M112,O112,Q112,S112,U112,W112,Y112,AA112)</f>
        <v>11</v>
      </c>
      <c r="AD112" s="22">
        <f>IFERROR(G112+I112+K112+M112+O112+Q112+S112+U112+W112+Y112+AA112,"DNF")</f>
        <v>662.42</v>
      </c>
      <c r="AE112" s="23">
        <f>H112+J112+L112+N112+P112+R112+T112+V112+X112+Z112+AB112</f>
        <v>0</v>
      </c>
      <c r="AF112" s="23">
        <f>IF(AX112="",0,AX112)</f>
        <v>0</v>
      </c>
      <c r="AG112" s="24">
        <f>IFERROR((AD112/4)+AE112+AF112,"DNF")</f>
        <v>165.60499999999999</v>
      </c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>
        <f>SUM(AJ112:AS112)</f>
        <v>0</v>
      </c>
      <c r="AU112" s="25">
        <f>(AI112-AH112)-AT112</f>
        <v>0</v>
      </c>
      <c r="AV112" s="25">
        <v>0.10416666666666667</v>
      </c>
      <c r="AW112" s="15" t="str">
        <f>IF((AI112-AH112)-AT112-AV112&lt;0.000000001,"",((AI112-AH112)-AT112-AV112)*24*60)</f>
        <v/>
      </c>
      <c r="AX112" s="15" t="str">
        <f>IF(AW112="","",AW112*15)</f>
        <v/>
      </c>
    </row>
    <row r="113" spans="1:51" s="26" customFormat="1" x14ac:dyDescent="0.3">
      <c r="A113" s="14">
        <v>4</v>
      </c>
      <c r="B113" s="15" t="s">
        <v>360</v>
      </c>
      <c r="C113" s="16">
        <v>132</v>
      </c>
      <c r="D113" s="15" t="s">
        <v>361</v>
      </c>
      <c r="E113" s="15" t="s">
        <v>362</v>
      </c>
      <c r="F113" s="16" t="s">
        <v>353</v>
      </c>
      <c r="G113" s="17">
        <v>56</v>
      </c>
      <c r="H113" s="18"/>
      <c r="I113" s="19">
        <v>61.59</v>
      </c>
      <c r="J113" s="20"/>
      <c r="K113" s="17">
        <v>42.91</v>
      </c>
      <c r="L113" s="18">
        <v>2</v>
      </c>
      <c r="M113" s="19">
        <v>71.8</v>
      </c>
      <c r="N113" s="20"/>
      <c r="O113" s="17">
        <v>32.159999999999997</v>
      </c>
      <c r="P113" s="18"/>
      <c r="Q113" s="19">
        <v>45.56</v>
      </c>
      <c r="R113" s="20"/>
      <c r="S113" s="17">
        <v>56.66</v>
      </c>
      <c r="T113" s="18"/>
      <c r="U113" s="19">
        <v>55.68</v>
      </c>
      <c r="V113" s="20"/>
      <c r="W113" s="17">
        <v>85.67</v>
      </c>
      <c r="X113" s="18">
        <v>9</v>
      </c>
      <c r="Y113" s="19">
        <v>76.66</v>
      </c>
      <c r="Z113" s="20"/>
      <c r="AA113" s="17">
        <v>64.31</v>
      </c>
      <c r="AB113" s="18"/>
      <c r="AC113" s="21">
        <f>COUNTA(G113,I113,K113,M113,O113,Q113,S113,U113,W113,Y113,AA113)</f>
        <v>11</v>
      </c>
      <c r="AD113" s="22">
        <f>IFERROR(G113+I113+K113+M113+O113+Q113+S113+U113+W113+Y113+AA113,"DNF")</f>
        <v>649</v>
      </c>
      <c r="AE113" s="23">
        <f>H113+J113+L113+N113+P113+R113+T113+V113+X113+Z113+AB113</f>
        <v>11</v>
      </c>
      <c r="AF113" s="23">
        <f>IF(AX113="",0,AX113)</f>
        <v>0</v>
      </c>
      <c r="AG113" s="24">
        <f>IFERROR((AD113/4)+AE113+AF113,"DNF")</f>
        <v>173.25</v>
      </c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>
        <f>SUM(AJ113:AS113)</f>
        <v>0</v>
      </c>
      <c r="AU113" s="25">
        <f>(AI113-AH113)-AT113</f>
        <v>0</v>
      </c>
      <c r="AV113" s="25">
        <v>0.10416666666666667</v>
      </c>
      <c r="AW113" s="15" t="str">
        <f>IF((AI113-AH113)-AT113-AV113&lt;0.000000001,"",((AI113-AH113)-AT113-AV113)*24*60)</f>
        <v/>
      </c>
      <c r="AX113" s="15" t="str">
        <f>IF(AW113="","",AW113*15)</f>
        <v/>
      </c>
    </row>
    <row r="114" spans="1:51" s="26" customFormat="1" x14ac:dyDescent="0.3">
      <c r="A114" s="14">
        <v>5</v>
      </c>
      <c r="B114" s="15" t="s">
        <v>363</v>
      </c>
      <c r="C114" s="16">
        <v>71</v>
      </c>
      <c r="D114" s="15" t="s">
        <v>364</v>
      </c>
      <c r="E114" s="15" t="s">
        <v>365</v>
      </c>
      <c r="F114" s="16" t="s">
        <v>353</v>
      </c>
      <c r="G114" s="17">
        <v>60</v>
      </c>
      <c r="H114" s="18"/>
      <c r="I114" s="19">
        <v>56.44</v>
      </c>
      <c r="J114" s="20"/>
      <c r="K114" s="17">
        <v>44.13</v>
      </c>
      <c r="L114" s="18"/>
      <c r="M114" s="19">
        <v>73.2</v>
      </c>
      <c r="N114" s="20"/>
      <c r="O114" s="17">
        <v>33.880000000000003</v>
      </c>
      <c r="P114" s="18"/>
      <c r="Q114" s="19">
        <v>52</v>
      </c>
      <c r="R114" s="20"/>
      <c r="S114" s="17">
        <v>65.989999999999995</v>
      </c>
      <c r="T114" s="18"/>
      <c r="U114" s="19">
        <v>69.25</v>
      </c>
      <c r="V114" s="20"/>
      <c r="W114" s="17">
        <v>86.91</v>
      </c>
      <c r="X114" s="18"/>
      <c r="Y114" s="19">
        <v>113.97</v>
      </c>
      <c r="Z114" s="20">
        <v>5</v>
      </c>
      <c r="AA114" s="17">
        <v>63.47</v>
      </c>
      <c r="AB114" s="18"/>
      <c r="AC114" s="21">
        <f>COUNTA(G114,I114,K114,M114,O114,Q114,S114,U114,W114,Y114,AA114)</f>
        <v>11</v>
      </c>
      <c r="AD114" s="22">
        <f>IFERROR(G114+I114+K114+M114+O114+Q114+S114+U114+W114+Y114+AA114,"DNF")</f>
        <v>719.24</v>
      </c>
      <c r="AE114" s="23">
        <f>H114+J114+L114+N114+P114+R114+T114+V114+X114+Z114+AB114</f>
        <v>5</v>
      </c>
      <c r="AF114" s="23">
        <f>IF(AX114="",0,AX114)</f>
        <v>0</v>
      </c>
      <c r="AG114" s="24">
        <f>IFERROR((AD114/4)+AE114+AF114,"DNF")</f>
        <v>184.81</v>
      </c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>
        <f>SUM(AJ114:AS114)</f>
        <v>0</v>
      </c>
      <c r="AU114" s="25">
        <f>(AI114-AH114)-AT114</f>
        <v>0</v>
      </c>
      <c r="AV114" s="25">
        <v>9.375E-2</v>
      </c>
      <c r="AW114" s="15" t="str">
        <f>IF((AI114-AH114)-AT114-AV114&lt;0.000000001,"",((AI114-AH114)-AT114-AV114)*24*60)</f>
        <v/>
      </c>
      <c r="AX114" s="15" t="str">
        <f>IF(AW114="","",AW114*15)</f>
        <v/>
      </c>
    </row>
    <row r="115" spans="1:51" s="26" customFormat="1" x14ac:dyDescent="0.3">
      <c r="A115" s="14">
        <v>6</v>
      </c>
      <c r="B115" s="15" t="s">
        <v>366</v>
      </c>
      <c r="C115" s="16">
        <v>32</v>
      </c>
      <c r="D115" s="15" t="s">
        <v>367</v>
      </c>
      <c r="E115" s="15" t="s">
        <v>272</v>
      </c>
      <c r="F115" s="16" t="s">
        <v>353</v>
      </c>
      <c r="G115" s="17">
        <v>72</v>
      </c>
      <c r="H115" s="18"/>
      <c r="I115" s="19">
        <v>66</v>
      </c>
      <c r="J115" s="20">
        <v>5</v>
      </c>
      <c r="K115" s="17">
        <v>52</v>
      </c>
      <c r="L115" s="18"/>
      <c r="M115" s="19">
        <v>80.400000000000006</v>
      </c>
      <c r="N115" s="20"/>
      <c r="O115" s="17">
        <v>38.19</v>
      </c>
      <c r="P115" s="18"/>
      <c r="Q115" s="19">
        <v>70.25</v>
      </c>
      <c r="R115" s="20"/>
      <c r="S115" s="17">
        <v>62.27</v>
      </c>
      <c r="T115" s="18"/>
      <c r="U115" s="19">
        <v>57.1</v>
      </c>
      <c r="V115" s="20"/>
      <c r="W115" s="17">
        <v>93.47</v>
      </c>
      <c r="X115" s="18"/>
      <c r="Y115" s="19">
        <v>83.69</v>
      </c>
      <c r="Z115" s="20"/>
      <c r="AA115" s="17">
        <v>64.56</v>
      </c>
      <c r="AB115" s="18"/>
      <c r="AC115" s="21">
        <f>COUNTA(G115,I115,K115,M115,O115,Q115,S115,U115,W115,Y115,AA115)</f>
        <v>11</v>
      </c>
      <c r="AD115" s="22">
        <f>IFERROR(G115+I115+K115+M115+O115+Q115+S115+U115+W115+Y115+AA115,"DNF")</f>
        <v>739.92999999999984</v>
      </c>
      <c r="AE115" s="23">
        <f>H115+J115+L115+N115+P115+R115+T115+V115+X115+Z115+AB115</f>
        <v>5</v>
      </c>
      <c r="AF115" s="23">
        <f>IF(AX115="",0,AX115)</f>
        <v>0</v>
      </c>
      <c r="AG115" s="24">
        <f>IFERROR((AD115/4)+AE115+AF115,"DNF")</f>
        <v>189.98249999999996</v>
      </c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>
        <f>SUM(AJ115:AS115)</f>
        <v>0</v>
      </c>
      <c r="AU115" s="25">
        <f>(AI115-AH115)-AT115</f>
        <v>0</v>
      </c>
      <c r="AV115" s="25">
        <v>9.375E-2</v>
      </c>
      <c r="AW115" s="15" t="str">
        <f>IF((AI115-AH115)-AT115-AV115&lt;0.000000001,"",((AI115-AH115)-AT115-AV115)*24*60)</f>
        <v/>
      </c>
      <c r="AX115" s="15" t="str">
        <f>IF(AW115="","",AW115*15)</f>
        <v/>
      </c>
    </row>
    <row r="116" spans="1:51" s="26" customFormat="1" x14ac:dyDescent="0.3">
      <c r="A116" s="14">
        <v>7</v>
      </c>
      <c r="B116" s="15" t="s">
        <v>368</v>
      </c>
      <c r="C116" s="16">
        <v>86</v>
      </c>
      <c r="D116" s="15" t="s">
        <v>369</v>
      </c>
      <c r="E116" s="15" t="s">
        <v>115</v>
      </c>
      <c r="F116" s="16" t="s">
        <v>353</v>
      </c>
      <c r="G116" s="17">
        <v>62</v>
      </c>
      <c r="H116" s="18">
        <v>2</v>
      </c>
      <c r="I116" s="19">
        <v>57.28</v>
      </c>
      <c r="J116" s="20"/>
      <c r="K116" s="17">
        <v>44.09</v>
      </c>
      <c r="L116" s="18"/>
      <c r="M116" s="19">
        <v>68.33</v>
      </c>
      <c r="N116" s="20"/>
      <c r="O116" s="17">
        <v>32.22</v>
      </c>
      <c r="P116" s="18"/>
      <c r="Q116" s="19">
        <v>56.6</v>
      </c>
      <c r="R116" s="20"/>
      <c r="S116" s="17">
        <v>53.1</v>
      </c>
      <c r="T116" s="18"/>
      <c r="U116" s="19">
        <v>50.13</v>
      </c>
      <c r="V116" s="20"/>
      <c r="W116" s="17">
        <v>132.44</v>
      </c>
      <c r="X116" s="18">
        <v>25</v>
      </c>
      <c r="Y116" s="19">
        <v>76.47</v>
      </c>
      <c r="Z116" s="20"/>
      <c r="AA116" s="17">
        <v>64.22</v>
      </c>
      <c r="AB116" s="18">
        <v>2</v>
      </c>
      <c r="AC116" s="21">
        <f>COUNTA(G116,I116,K116,M116,O116,Q116,S116,U116,W116,Y116,AA116)</f>
        <v>11</v>
      </c>
      <c r="AD116" s="22">
        <f>IFERROR(G116+I116+K116+M116+O116+Q116+S116+U116+W116+Y116+AA116,"DNF")</f>
        <v>696.88000000000011</v>
      </c>
      <c r="AE116" s="23">
        <f>H116+J116+L116+N116+P116+R116+T116+V116+X116+Z116+AB116</f>
        <v>29</v>
      </c>
      <c r="AF116" s="23">
        <f>IF(AX116="",0,AX116)</f>
        <v>0</v>
      </c>
      <c r="AG116" s="24">
        <f>IFERROR((AD116/4)+AE116+AF116,"DNF")</f>
        <v>203.22000000000003</v>
      </c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>
        <f>SUM(AJ116:AS116)</f>
        <v>0</v>
      </c>
      <c r="AU116" s="25">
        <f>(AI116-AH116)-AT116</f>
        <v>0</v>
      </c>
      <c r="AV116" s="25">
        <v>0.10416666666666667</v>
      </c>
      <c r="AW116" s="15" t="str">
        <f>IF((AI116-AH116)-AT116-AV116&lt;0.000000001,"",((AI116-AH116)-AT116-AV116)*24*60)</f>
        <v/>
      </c>
      <c r="AX116" s="15" t="str">
        <f>IF(AW116="","",AW116*15)</f>
        <v/>
      </c>
    </row>
    <row r="117" spans="1:51" s="26" customFormat="1" x14ac:dyDescent="0.3">
      <c r="A117" s="14">
        <v>8</v>
      </c>
      <c r="B117" s="15" t="s">
        <v>370</v>
      </c>
      <c r="C117" s="16">
        <v>119</v>
      </c>
      <c r="D117" s="15" t="s">
        <v>371</v>
      </c>
      <c r="E117" s="15" t="s">
        <v>40</v>
      </c>
      <c r="F117" s="16" t="s">
        <v>353</v>
      </c>
      <c r="G117" s="17">
        <v>64</v>
      </c>
      <c r="H117" s="18">
        <v>2</v>
      </c>
      <c r="I117" s="19">
        <v>73.84</v>
      </c>
      <c r="J117" s="20"/>
      <c r="K117" s="17">
        <v>60.06</v>
      </c>
      <c r="L117" s="18">
        <v>2</v>
      </c>
      <c r="M117" s="19">
        <v>78.22</v>
      </c>
      <c r="N117" s="20"/>
      <c r="O117" s="17">
        <v>36.28</v>
      </c>
      <c r="P117" s="18"/>
      <c r="Q117" s="19">
        <v>49.25</v>
      </c>
      <c r="R117" s="20"/>
      <c r="S117" s="17">
        <v>70.150000000000006</v>
      </c>
      <c r="T117" s="18"/>
      <c r="U117" s="19">
        <v>80.319999999999993</v>
      </c>
      <c r="V117" s="20"/>
      <c r="W117" s="17">
        <v>117.06</v>
      </c>
      <c r="X117" s="18"/>
      <c r="Y117" s="19">
        <v>88.93</v>
      </c>
      <c r="Z117" s="20"/>
      <c r="AA117" s="17">
        <v>65.28</v>
      </c>
      <c r="AB117" s="18">
        <v>4</v>
      </c>
      <c r="AC117" s="21">
        <f>COUNTA(G117,I117,K117,M117,O117,Q117,S117,U117,W117,Y117,AA117)</f>
        <v>11</v>
      </c>
      <c r="AD117" s="22">
        <f>IFERROR(G117+I117+K117+M117+O117+Q117+S117+U117+W117+Y117+AA117,"DNF")</f>
        <v>783.38999999999987</v>
      </c>
      <c r="AE117" s="23">
        <f>H117+J117+L117+N117+P117+R117+T117+V117+X117+Z117+AB117</f>
        <v>8</v>
      </c>
      <c r="AF117" s="23">
        <f>IF(AX117="",0,AX117)</f>
        <v>0</v>
      </c>
      <c r="AG117" s="24">
        <f>IFERROR((AD117/4)+AE117+AF117,"DNF")</f>
        <v>203.84749999999997</v>
      </c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>
        <f>SUM(AJ117:AS117)</f>
        <v>0</v>
      </c>
      <c r="AU117" s="25">
        <f>(AI117-AH117)-AT117</f>
        <v>0</v>
      </c>
      <c r="AV117" s="25">
        <v>9.375E-2</v>
      </c>
      <c r="AW117" s="15" t="str">
        <f>IF((AI117-AH117)-AT117-AV117&lt;0.000000001,"",((AI117-AH117)-AT117-AV117)*24*60)</f>
        <v/>
      </c>
      <c r="AX117" s="15" t="str">
        <f>IF(AW117="","",AW117*15)</f>
        <v/>
      </c>
      <c r="AY117" s="57"/>
    </row>
    <row r="118" spans="1:51" s="26" customFormat="1" x14ac:dyDescent="0.3">
      <c r="A118" s="14">
        <v>9</v>
      </c>
      <c r="B118" s="15" t="s">
        <v>372</v>
      </c>
      <c r="C118" s="16">
        <v>48</v>
      </c>
      <c r="D118" s="15" t="s">
        <v>373</v>
      </c>
      <c r="E118" s="15" t="s">
        <v>374</v>
      </c>
      <c r="F118" s="16" t="s">
        <v>353</v>
      </c>
      <c r="G118" s="53">
        <v>72</v>
      </c>
      <c r="H118" s="54"/>
      <c r="I118" s="19">
        <v>73</v>
      </c>
      <c r="J118" s="20"/>
      <c r="K118" s="17">
        <v>52.19</v>
      </c>
      <c r="L118" s="18"/>
      <c r="M118" s="19">
        <v>92.28</v>
      </c>
      <c r="N118" s="20">
        <v>2</v>
      </c>
      <c r="O118" s="17">
        <v>47.19</v>
      </c>
      <c r="P118" s="18"/>
      <c r="Q118" s="19">
        <v>54.47</v>
      </c>
      <c r="R118" s="20"/>
      <c r="S118" s="17">
        <v>66.12</v>
      </c>
      <c r="T118" s="18"/>
      <c r="U118" s="19">
        <v>62.68</v>
      </c>
      <c r="V118" s="20">
        <v>2</v>
      </c>
      <c r="W118" s="17">
        <v>120.06</v>
      </c>
      <c r="X118" s="18"/>
      <c r="Y118" s="19">
        <v>99.16</v>
      </c>
      <c r="Z118" s="20"/>
      <c r="AA118" s="17">
        <v>73.94</v>
      </c>
      <c r="AB118" s="18"/>
      <c r="AC118" s="21">
        <f>COUNTA(G118,I118,K118,M118,O118,Q118,S118,U118,W118,Y118,AA118)</f>
        <v>11</v>
      </c>
      <c r="AD118" s="22">
        <f>IFERROR(G118+I118+K118+M118+O118+Q118+S118+U118+W118+Y118+AA118,"DNF")</f>
        <v>813.08999999999992</v>
      </c>
      <c r="AE118" s="23">
        <f>H118+J118+L118+N118+P118+R118+T118+V118+X118+Z118+AB118</f>
        <v>4</v>
      </c>
      <c r="AF118" s="23">
        <f>IF(AX118="",0,AX118)</f>
        <v>0</v>
      </c>
      <c r="AG118" s="24">
        <f>IFERROR((AD118/4)+AE118+AF118,"DNF")</f>
        <v>207.27249999999998</v>
      </c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>
        <f>SUM(AJ118:AS118)</f>
        <v>0</v>
      </c>
      <c r="AU118" s="25">
        <f>(AI118-AH118)-AT118</f>
        <v>0</v>
      </c>
      <c r="AV118" s="25">
        <v>9.375E-2</v>
      </c>
      <c r="AW118" s="15" t="str">
        <f>IF((AI118-AH118)-AT118-AV118&lt;0.000000001,"",((AI118-AH118)-AT118-AV118)*24*60)</f>
        <v/>
      </c>
      <c r="AX118" s="15" t="str">
        <f>IF(AW118="","",AW118*15)</f>
        <v/>
      </c>
    </row>
    <row r="119" spans="1:51" s="26" customFormat="1" x14ac:dyDescent="0.3">
      <c r="A119" s="14"/>
      <c r="B119" s="15" t="s">
        <v>375</v>
      </c>
      <c r="C119" s="16">
        <v>67</v>
      </c>
      <c r="D119" s="15" t="s">
        <v>376</v>
      </c>
      <c r="E119" s="15" t="s">
        <v>377</v>
      </c>
      <c r="F119" s="16" t="s">
        <v>353</v>
      </c>
      <c r="G119" s="17">
        <v>65</v>
      </c>
      <c r="H119" s="18"/>
      <c r="I119" s="19" t="s">
        <v>88</v>
      </c>
      <c r="J119" s="20"/>
      <c r="K119" s="17">
        <v>53.9</v>
      </c>
      <c r="L119" s="18"/>
      <c r="M119" s="19">
        <v>96.35</v>
      </c>
      <c r="N119" s="20"/>
      <c r="O119" s="17">
        <v>57.3</v>
      </c>
      <c r="P119" s="18"/>
      <c r="Q119" s="19">
        <v>65.099999999999994</v>
      </c>
      <c r="R119" s="20"/>
      <c r="S119" s="17">
        <v>68.650000000000006</v>
      </c>
      <c r="T119" s="18"/>
      <c r="U119" s="19">
        <v>68.56</v>
      </c>
      <c r="V119" s="20"/>
      <c r="W119" s="17">
        <v>118.53</v>
      </c>
      <c r="X119" s="18"/>
      <c r="Y119" s="19">
        <v>92.78</v>
      </c>
      <c r="Z119" s="20"/>
      <c r="AA119" s="17" t="s">
        <v>237</v>
      </c>
      <c r="AB119" s="18"/>
      <c r="AC119" s="21">
        <f>COUNTA(G119,I119,K119,M119,O119,Q119,S119,U119,W119,Y119,AA119)</f>
        <v>11</v>
      </c>
      <c r="AD119" s="22" t="str">
        <f>IFERROR(G119+I119+K119+M119+O119+Q119+S119+U119+W119+Y119+AA119,"DNF")</f>
        <v>DNF</v>
      </c>
      <c r="AE119" s="23">
        <f>H119+J119+L119+N119+P119+R119+T119+V119+X119+Z119+AB119</f>
        <v>0</v>
      </c>
      <c r="AF119" s="23">
        <f>IF(AX119="",0,AX119)</f>
        <v>0</v>
      </c>
      <c r="AG119" s="24" t="str">
        <f>IFERROR((AD119/4)+AE119+AF119,"DNF")</f>
        <v>DNF</v>
      </c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>
        <f>SUM(AJ119:AS119)</f>
        <v>0</v>
      </c>
      <c r="AU119" s="25">
        <f>(AI119-AH119)-AT119</f>
        <v>0</v>
      </c>
      <c r="AV119" s="25">
        <v>0.10416666666666667</v>
      </c>
      <c r="AW119" s="15" t="str">
        <f>IF((AI119-AH119)-AT119-AV119&lt;0.000000001,"",((AI119-AH119)-AT119-AV119)*24*60)</f>
        <v/>
      </c>
      <c r="AX119" s="15" t="str">
        <f>IF(AW119="","",AW119*15)</f>
        <v/>
      </c>
    </row>
    <row r="120" spans="1:51" s="39" customFormat="1" ht="13.5" thickBot="1" x14ac:dyDescent="0.35">
      <c r="A120" s="27"/>
      <c r="B120" s="28" t="s">
        <v>378</v>
      </c>
      <c r="C120" s="29">
        <v>94</v>
      </c>
      <c r="D120" s="28" t="s">
        <v>379</v>
      </c>
      <c r="E120" s="28" t="s">
        <v>380</v>
      </c>
      <c r="F120" s="29" t="s">
        <v>353</v>
      </c>
      <c r="G120" s="30">
        <v>56</v>
      </c>
      <c r="H120" s="31"/>
      <c r="I120" s="32">
        <v>59.37</v>
      </c>
      <c r="J120" s="33"/>
      <c r="K120" s="30">
        <v>45.97</v>
      </c>
      <c r="L120" s="31"/>
      <c r="M120" s="32">
        <v>71</v>
      </c>
      <c r="N120" s="33"/>
      <c r="O120" s="30">
        <v>34.5</v>
      </c>
      <c r="P120" s="31"/>
      <c r="Q120" s="32">
        <v>48.03</v>
      </c>
      <c r="R120" s="33"/>
      <c r="S120" s="30">
        <v>57</v>
      </c>
      <c r="T120" s="31"/>
      <c r="U120" s="32">
        <v>54.15</v>
      </c>
      <c r="V120" s="33">
        <v>2</v>
      </c>
      <c r="W120" s="30" t="s">
        <v>88</v>
      </c>
      <c r="X120" s="31"/>
      <c r="Y120" s="32" t="s">
        <v>237</v>
      </c>
      <c r="Z120" s="33"/>
      <c r="AA120" s="30" t="s">
        <v>237</v>
      </c>
      <c r="AB120" s="31"/>
      <c r="AC120" s="34">
        <f>COUNTA(G120,I120,K120,M120,O120,Q120,S120,U120,W120,Y120,AA120)</f>
        <v>11</v>
      </c>
      <c r="AD120" s="35" t="str">
        <f>IFERROR(G120+I120+K120+M120+O120+Q120+S120+U120+W120+Y120+AA120,"DNF")</f>
        <v>DNF</v>
      </c>
      <c r="AE120" s="36">
        <f>H120+J120+L120+N120+P120+R120+T120+V120+X120+Z120+AB120</f>
        <v>2</v>
      </c>
      <c r="AF120" s="36">
        <f>IF(AX120="",0,AX120)</f>
        <v>0</v>
      </c>
      <c r="AG120" s="37" t="str">
        <f>IFERROR((AD120/4)+AE120+AF120,"DNF")</f>
        <v>DNF</v>
      </c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>
        <f>SUM(AJ120:AS120)</f>
        <v>0</v>
      </c>
      <c r="AU120" s="38">
        <f>(AI120-AH120)-AT120</f>
        <v>0</v>
      </c>
      <c r="AV120" s="38">
        <v>0.10416666666666667</v>
      </c>
      <c r="AW120" s="28" t="str">
        <f>IF((AI120-AH120)-AT120-AV120&lt;0.000000001,"",((AI120-AH120)-AT120-AV120)*24*60)</f>
        <v/>
      </c>
      <c r="AX120" s="28" t="str">
        <f>IF(AW120="","",AW120*15)</f>
        <v/>
      </c>
    </row>
    <row r="121" spans="1:51" s="70" customFormat="1" ht="13.5" thickBot="1" x14ac:dyDescent="0.35">
      <c r="A121" s="58">
        <v>1</v>
      </c>
      <c r="B121" s="59" t="s">
        <v>381</v>
      </c>
      <c r="C121" s="60">
        <v>108</v>
      </c>
      <c r="D121" s="59" t="s">
        <v>382</v>
      </c>
      <c r="E121" s="59" t="s">
        <v>267</v>
      </c>
      <c r="F121" s="60" t="s">
        <v>383</v>
      </c>
      <c r="G121" s="61">
        <v>69</v>
      </c>
      <c r="H121" s="62"/>
      <c r="I121" s="63">
        <v>73.59</v>
      </c>
      <c r="J121" s="64"/>
      <c r="K121" s="61">
        <v>55.63</v>
      </c>
      <c r="L121" s="62"/>
      <c r="M121" s="63">
        <v>90.6</v>
      </c>
      <c r="N121" s="64">
        <v>2</v>
      </c>
      <c r="O121" s="61">
        <v>41.97</v>
      </c>
      <c r="P121" s="62"/>
      <c r="Q121" s="63">
        <v>59.28</v>
      </c>
      <c r="R121" s="64"/>
      <c r="S121" s="61">
        <v>89.03</v>
      </c>
      <c r="T121" s="62">
        <v>26</v>
      </c>
      <c r="U121" s="63">
        <v>74.94</v>
      </c>
      <c r="V121" s="64"/>
      <c r="W121" s="61">
        <v>106.5</v>
      </c>
      <c r="X121" s="62"/>
      <c r="Y121" s="63">
        <v>100.94</v>
      </c>
      <c r="Z121" s="64"/>
      <c r="AA121" s="61">
        <v>70.150000000000006</v>
      </c>
      <c r="AB121" s="62"/>
      <c r="AC121" s="65">
        <f>COUNTA(G121,I121,K121,M121,O121,Q121,S121,U121,W121,Y121,AA121)</f>
        <v>11</v>
      </c>
      <c r="AD121" s="66">
        <f>IFERROR(G121+I121+K121+M121+O121+Q121+S121+U121+W121+Y121+AA121,"DNF")</f>
        <v>831.63</v>
      </c>
      <c r="AE121" s="67">
        <f>H121+J121+L121+N121+P121+R121+T121+V121+X121+Z121+AB121</f>
        <v>28</v>
      </c>
      <c r="AF121" s="67">
        <f>IF(AX121="",0,AX121)</f>
        <v>0</v>
      </c>
      <c r="AG121" s="68">
        <f>IFERROR((AD121/4)+AE121+AF121,"DNF")</f>
        <v>235.9075</v>
      </c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>
        <f>SUM(AJ121:AS121)</f>
        <v>0</v>
      </c>
      <c r="AU121" s="69">
        <f>(AI121-AH121)-AT121</f>
        <v>0</v>
      </c>
      <c r="AV121" s="69">
        <v>9.375E-2</v>
      </c>
      <c r="AW121" s="59" t="str">
        <f>IF((AI121-AH121)-AT121-AV121&lt;0.000000001,"",((AI121-AH121)-AT121-AV121)*24*60)</f>
        <v/>
      </c>
      <c r="AX121" s="59" t="str">
        <f>IF(AW121="","",AW121*15)</f>
        <v/>
      </c>
    </row>
    <row r="122" spans="1:51" s="52" customFormat="1" x14ac:dyDescent="0.3">
      <c r="A122" s="40">
        <v>1</v>
      </c>
      <c r="B122" s="41" t="s">
        <v>384</v>
      </c>
      <c r="C122" s="42">
        <v>17</v>
      </c>
      <c r="D122" s="41" t="s">
        <v>385</v>
      </c>
      <c r="E122" s="41" t="s">
        <v>386</v>
      </c>
      <c r="F122" s="42" t="s">
        <v>387</v>
      </c>
      <c r="G122" s="43">
        <v>56</v>
      </c>
      <c r="H122" s="44"/>
      <c r="I122" s="45">
        <v>57.91</v>
      </c>
      <c r="J122" s="46"/>
      <c r="K122" s="43">
        <v>46.34</v>
      </c>
      <c r="L122" s="44"/>
      <c r="M122" s="45">
        <v>71.94</v>
      </c>
      <c r="N122" s="46"/>
      <c r="O122" s="43">
        <v>32.119999999999997</v>
      </c>
      <c r="P122" s="44"/>
      <c r="Q122" s="45">
        <v>41.66</v>
      </c>
      <c r="R122" s="46"/>
      <c r="S122" s="43">
        <v>55.14</v>
      </c>
      <c r="T122" s="44"/>
      <c r="U122" s="45">
        <v>53.35</v>
      </c>
      <c r="V122" s="46"/>
      <c r="W122" s="43">
        <v>78.37</v>
      </c>
      <c r="X122" s="44"/>
      <c r="Y122" s="45">
        <v>79.69</v>
      </c>
      <c r="Z122" s="46"/>
      <c r="AA122" s="43">
        <v>64.66</v>
      </c>
      <c r="AB122" s="44"/>
      <c r="AC122" s="47">
        <f>COUNTA(G122,I122,K122,M122,O122,Q122,S122,U122,W122,Y122,AA122)</f>
        <v>11</v>
      </c>
      <c r="AD122" s="48">
        <f>IFERROR(G122+I122+K122+M122+O122+Q122+S122+U122+W122+Y122+AA122,"DNF")</f>
        <v>637.17999999999995</v>
      </c>
      <c r="AE122" s="49">
        <f>H122+J122+L122+N122+P122+R122+T122+V122+X122+Z122+AB122</f>
        <v>0</v>
      </c>
      <c r="AF122" s="49">
        <f>IF(AX122="",0,AX122)</f>
        <v>0</v>
      </c>
      <c r="AG122" s="50">
        <f>IFERROR((AD122/4)+AE122+AF122,"DNF")</f>
        <v>159.29499999999999</v>
      </c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>
        <f>SUM(AJ122:AS122)</f>
        <v>0</v>
      </c>
      <c r="AU122" s="51">
        <f>(AI122-AH122)-AT122</f>
        <v>0</v>
      </c>
      <c r="AV122" s="51">
        <v>9.375E-2</v>
      </c>
      <c r="AW122" s="41" t="str">
        <f>IF((AI122-AH122)-AT122-AV122&lt;0.000000001,"",((AI122-AH122)-AT122-AV122)*24*60)</f>
        <v/>
      </c>
      <c r="AX122" s="41" t="str">
        <f>IF(AW122="","",AW122*15)</f>
        <v/>
      </c>
    </row>
    <row r="123" spans="1:51" s="26" customFormat="1" x14ac:dyDescent="0.3">
      <c r="A123" s="14">
        <v>2</v>
      </c>
      <c r="B123" s="15" t="s">
        <v>388</v>
      </c>
      <c r="C123" s="16">
        <v>62</v>
      </c>
      <c r="D123" s="15" t="s">
        <v>389</v>
      </c>
      <c r="E123" s="15" t="s">
        <v>390</v>
      </c>
      <c r="F123" s="16" t="s">
        <v>387</v>
      </c>
      <c r="G123" s="17">
        <v>63</v>
      </c>
      <c r="H123" s="18"/>
      <c r="I123" s="19">
        <v>64.5</v>
      </c>
      <c r="J123" s="20"/>
      <c r="K123" s="17">
        <v>49</v>
      </c>
      <c r="L123" s="18"/>
      <c r="M123" s="19">
        <v>82.13</v>
      </c>
      <c r="N123" s="20"/>
      <c r="O123" s="17">
        <v>34.69</v>
      </c>
      <c r="P123" s="18"/>
      <c r="Q123" s="19">
        <v>53.21</v>
      </c>
      <c r="R123" s="20"/>
      <c r="S123" s="17">
        <v>65.45</v>
      </c>
      <c r="T123" s="18"/>
      <c r="U123" s="19">
        <v>54.94</v>
      </c>
      <c r="V123" s="20"/>
      <c r="W123" s="17">
        <v>126.25</v>
      </c>
      <c r="X123" s="18">
        <v>4</v>
      </c>
      <c r="Y123" s="19">
        <v>87.25</v>
      </c>
      <c r="Z123" s="20"/>
      <c r="AA123" s="17">
        <v>70.09</v>
      </c>
      <c r="AB123" s="18"/>
      <c r="AC123" s="21">
        <f>COUNTA(G123,I123,K123,M123,O123,Q123,S123,U123,W123,Y123,AA123)</f>
        <v>11</v>
      </c>
      <c r="AD123" s="22">
        <f>IFERROR(G123+I123+K123+M123+O123+Q123+S123+U123+W123+Y123+AA123,"DNF")</f>
        <v>750.51</v>
      </c>
      <c r="AE123" s="23">
        <f>H123+J123+L123+N123+P123+R123+T123+V123+X123+Z123+AB123</f>
        <v>4</v>
      </c>
      <c r="AF123" s="23">
        <f>IF(AX123="",0,AX123)</f>
        <v>0</v>
      </c>
      <c r="AG123" s="24">
        <f>IFERROR((AD123/4)+AE123+AF123,"DNF")</f>
        <v>191.6275</v>
      </c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>
        <f>SUM(AJ123:AS123)</f>
        <v>0</v>
      </c>
      <c r="AU123" s="25">
        <f>(AI123-AH123)-AT123</f>
        <v>0</v>
      </c>
      <c r="AV123" s="25">
        <v>9.375E-2</v>
      </c>
      <c r="AW123" s="15" t="str">
        <f>IF((AI123-AH123)-AT123-AV123&lt;0.000000001,"",((AI123-AH123)-AT123-AV123)*24*60)</f>
        <v/>
      </c>
      <c r="AX123" s="15" t="str">
        <f>IF(AW123="","",AW123*15)</f>
        <v/>
      </c>
    </row>
    <row r="124" spans="1:51" s="26" customFormat="1" x14ac:dyDescent="0.3">
      <c r="A124" s="14"/>
      <c r="B124" s="15"/>
      <c r="C124" s="16"/>
      <c r="D124" s="15"/>
      <c r="E124" s="15"/>
      <c r="F124" s="16"/>
      <c r="G124" s="17"/>
      <c r="H124" s="18"/>
      <c r="I124" s="19"/>
      <c r="J124" s="20"/>
      <c r="K124" s="17"/>
      <c r="L124" s="18"/>
      <c r="M124" s="19"/>
      <c r="N124" s="20"/>
      <c r="O124" s="17"/>
      <c r="P124" s="18"/>
      <c r="Q124" s="19"/>
      <c r="R124" s="20"/>
      <c r="S124" s="17"/>
      <c r="T124" s="18"/>
      <c r="U124" s="19"/>
      <c r="V124" s="20"/>
      <c r="W124" s="17"/>
      <c r="X124" s="18"/>
      <c r="Y124" s="19"/>
      <c r="Z124" s="20"/>
      <c r="AA124" s="17"/>
      <c r="AB124" s="18"/>
      <c r="AC124" s="21">
        <f>COUNTA(G124,I124,K124,M124,O124,Q124,S124,U124,W124,Y124,AA124)</f>
        <v>0</v>
      </c>
      <c r="AD124" s="22">
        <f>IFERROR(G124+I124+K124+M124+O124+Q124+S124+U124+W124+Y124+AA124,"DNF")</f>
        <v>0</v>
      </c>
      <c r="AE124" s="23">
        <f>H124+J124+L124+N124+P124+R124+T124+V124+X124+Z124+AB124</f>
        <v>0</v>
      </c>
      <c r="AF124" s="23">
        <f>IF(AX124="",0,AX124)</f>
        <v>0</v>
      </c>
      <c r="AG124" s="24">
        <f>IFERROR((AD124/4)+AE124+AF124,"DNF")</f>
        <v>0</v>
      </c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>
        <f>SUM(AJ124:AS124)</f>
        <v>0</v>
      </c>
      <c r="AU124" s="25">
        <f>(AI124-AH124)-AT124</f>
        <v>0</v>
      </c>
      <c r="AV124" s="25">
        <v>0.10416666666666667</v>
      </c>
      <c r="AW124" s="15" t="str">
        <f>IF((AI124-AH124)-AT124-AV124&lt;0.000000001,"",((AI124-AH124)-AT124-AV124)*24*60)</f>
        <v/>
      </c>
      <c r="AX124" s="15" t="str">
        <f>IF(AW124="","",AW124*15)</f>
        <v/>
      </c>
    </row>
    <row r="125" spans="1:51" s="26" customFormat="1" x14ac:dyDescent="0.3">
      <c r="A125" s="14"/>
      <c r="B125" s="15"/>
      <c r="C125" s="16"/>
      <c r="D125" s="15"/>
      <c r="E125" s="15"/>
      <c r="F125" s="16"/>
      <c r="G125" s="17"/>
      <c r="H125" s="18"/>
      <c r="I125" s="19"/>
      <c r="J125" s="20"/>
      <c r="K125" s="17"/>
      <c r="L125" s="18"/>
      <c r="M125" s="19"/>
      <c r="N125" s="20"/>
      <c r="O125" s="17"/>
      <c r="P125" s="18"/>
      <c r="Q125" s="19"/>
      <c r="R125" s="20"/>
      <c r="S125" s="17"/>
      <c r="T125" s="18"/>
      <c r="U125" s="19"/>
      <c r="V125" s="20"/>
      <c r="W125" s="17"/>
      <c r="X125" s="18"/>
      <c r="Y125" s="19"/>
      <c r="Z125" s="20"/>
      <c r="AA125" s="17"/>
      <c r="AB125" s="18"/>
      <c r="AC125" s="21">
        <f>COUNTA(G125,I125,K125,M125,O125,Q125,S125,U125,W125,Y125,AA125)</f>
        <v>0</v>
      </c>
      <c r="AD125" s="22">
        <f>IFERROR(G125+I125+K125+M125+O125+Q125+S125+U125+W125+Y125+AA125,"DNF")</f>
        <v>0</v>
      </c>
      <c r="AE125" s="23">
        <f>H125+J125+L125+N125+P125+R125+T125+V125+X125+Z125+AB125</f>
        <v>0</v>
      </c>
      <c r="AF125" s="23">
        <f>IF(AX125="",0,AX125)</f>
        <v>0</v>
      </c>
      <c r="AG125" s="24">
        <f>IFERROR((AD125/4)+AE125+AF125,"DNF")</f>
        <v>0</v>
      </c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>
        <f>SUM(AJ125:AS125)</f>
        <v>0</v>
      </c>
      <c r="AU125" s="25">
        <f>(AI125-AH125)-AT125</f>
        <v>0</v>
      </c>
      <c r="AV125" s="25">
        <v>0.10416666666666667</v>
      </c>
      <c r="AW125" s="15" t="str">
        <f>IF((AI125-AH125)-AT125-AV125&lt;0.000000001,"",((AI125-AH125)-AT125-AV125)*24*60)</f>
        <v/>
      </c>
      <c r="AX125" s="15" t="str">
        <f>IF(AW125="","",AW125*15)</f>
        <v/>
      </c>
    </row>
    <row r="126" spans="1:51" s="26" customFormat="1" x14ac:dyDescent="0.3">
      <c r="A126" s="14"/>
      <c r="B126" s="15"/>
      <c r="C126" s="16"/>
      <c r="D126" s="15"/>
      <c r="E126" s="15"/>
      <c r="F126" s="16"/>
      <c r="G126" s="17"/>
      <c r="H126" s="18"/>
      <c r="I126" s="19"/>
      <c r="J126" s="20"/>
      <c r="K126" s="17"/>
      <c r="L126" s="18"/>
      <c r="M126" s="19"/>
      <c r="N126" s="20"/>
      <c r="O126" s="17"/>
      <c r="P126" s="18"/>
      <c r="Q126" s="19"/>
      <c r="R126" s="20"/>
      <c r="S126" s="17"/>
      <c r="T126" s="18"/>
      <c r="U126" s="19"/>
      <c r="V126" s="20"/>
      <c r="W126" s="17"/>
      <c r="X126" s="18"/>
      <c r="Y126" s="19"/>
      <c r="Z126" s="20"/>
      <c r="AA126" s="17"/>
      <c r="AB126" s="18"/>
      <c r="AC126" s="21">
        <f>COUNTA(G126,I126,K126,M126,O126,Q126,S126,U126,W126,Y126,AA126)</f>
        <v>0</v>
      </c>
      <c r="AD126" s="22">
        <f>IFERROR(G126+I126+K126+M126+O126+Q126+S126+U126+W126+Y126+AA126,"DNF")</f>
        <v>0</v>
      </c>
      <c r="AE126" s="23">
        <f>H126+J126+L126+N126+P126+R126+T126+V126+X126+Z126+AB126</f>
        <v>0</v>
      </c>
      <c r="AF126" s="23">
        <f>IF(AX126="",0,AX126)</f>
        <v>0</v>
      </c>
      <c r="AG126" s="24">
        <f>IFERROR((AD126/4)+AE126+AF126,"DNF")</f>
        <v>0</v>
      </c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>
        <f>SUM(AJ126:AS126)</f>
        <v>0</v>
      </c>
      <c r="AU126" s="25">
        <f>(AI126-AH126)-AT126</f>
        <v>0</v>
      </c>
      <c r="AV126" s="25">
        <v>0.10416666666666667</v>
      </c>
      <c r="AW126" s="15" t="str">
        <f>IF((AI126-AH126)-AT126-AV126&lt;0.000000001,"",((AI126-AH126)-AT126-AV126)*24*60)</f>
        <v/>
      </c>
      <c r="AX126" s="15" t="str">
        <f>IF(AW126="","",AW126*15)</f>
        <v/>
      </c>
    </row>
    <row r="127" spans="1:51" s="26" customFormat="1" x14ac:dyDescent="0.3">
      <c r="A127" s="14"/>
      <c r="B127" s="15"/>
      <c r="C127" s="16"/>
      <c r="D127" s="15"/>
      <c r="E127" s="15"/>
      <c r="F127" s="16"/>
      <c r="G127" s="17"/>
      <c r="H127" s="18"/>
      <c r="I127" s="19"/>
      <c r="J127" s="20"/>
      <c r="K127" s="71"/>
      <c r="L127" s="18"/>
      <c r="M127" s="19"/>
      <c r="N127" s="20"/>
      <c r="O127" s="71"/>
      <c r="P127" s="18"/>
      <c r="Q127" s="19"/>
      <c r="R127" s="20"/>
      <c r="S127" s="72"/>
      <c r="T127" s="54"/>
      <c r="U127" s="19"/>
      <c r="V127" s="20"/>
      <c r="W127" s="71"/>
      <c r="X127" s="18"/>
      <c r="Y127" s="19"/>
      <c r="Z127" s="20"/>
      <c r="AA127" s="71"/>
      <c r="AB127" s="73"/>
      <c r="AC127" s="21">
        <f>COUNTA(G127,I127,K127,M127,O127,Q127,S127,U127,W127,Y127,AA127)</f>
        <v>0</v>
      </c>
      <c r="AD127" s="22">
        <f>IFERROR(G127+I127+K127+M127+O127+Q127+S127+U127+W127+Y127+AA127,"DNF")</f>
        <v>0</v>
      </c>
      <c r="AE127" s="23">
        <f>H127+J127+L127+N127+P127+R127+T127+V127+X127+Z127+AB127</f>
        <v>0</v>
      </c>
      <c r="AF127" s="23">
        <f>IF(AX127="",0,AX127)</f>
        <v>0</v>
      </c>
      <c r="AG127" s="24">
        <f>IFERROR((AD127/4)+AE127+AF127,"DNF")</f>
        <v>0</v>
      </c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>
        <f>SUM(AJ127:AS127)</f>
        <v>0</v>
      </c>
      <c r="AU127" s="25">
        <f>(AI127-AH127)-AT127</f>
        <v>0</v>
      </c>
      <c r="AV127" s="25">
        <v>0.10416666666666667</v>
      </c>
      <c r="AW127" s="15" t="str">
        <f>IF((AI127-AH127)-AT127-AV127&lt;0.000000001,"",((AI127-AH127)-AT127-AV127)*24*60)</f>
        <v/>
      </c>
      <c r="AX127" s="15" t="str">
        <f>IF(AW127="","",AW127*15)</f>
        <v/>
      </c>
    </row>
    <row r="128" spans="1:51" s="26" customFormat="1" x14ac:dyDescent="0.3">
      <c r="A128" s="14"/>
      <c r="B128" s="15"/>
      <c r="C128" s="16"/>
      <c r="D128" s="15"/>
      <c r="E128" s="15"/>
      <c r="F128" s="16"/>
      <c r="G128" s="17"/>
      <c r="H128" s="18"/>
      <c r="I128" s="19"/>
      <c r="J128" s="20"/>
      <c r="K128" s="71"/>
      <c r="L128" s="18"/>
      <c r="M128" s="19"/>
      <c r="N128" s="20"/>
      <c r="O128" s="71"/>
      <c r="P128" s="18"/>
      <c r="Q128" s="19"/>
      <c r="R128" s="20"/>
      <c r="S128" s="72"/>
      <c r="T128" s="54"/>
      <c r="U128" s="19"/>
      <c r="V128" s="20"/>
      <c r="W128" s="71"/>
      <c r="X128" s="18"/>
      <c r="Y128" s="19"/>
      <c r="Z128" s="20"/>
      <c r="AA128" s="71"/>
      <c r="AB128" s="73"/>
      <c r="AC128" s="21">
        <f>COUNTA(G128,I128,K128,M128,O128,Q128,S128,U128,W128,Y128,AA128)</f>
        <v>0</v>
      </c>
      <c r="AD128" s="22">
        <f>IFERROR(G128+I128+K128+M128+O128+Q128+S128+U128+W128+Y128+AA128,"DNF")</f>
        <v>0</v>
      </c>
      <c r="AE128" s="23">
        <f>H128+J128+L128+N128+P128+R128+T128+V128+X128+Z128+AB128</f>
        <v>0</v>
      </c>
      <c r="AF128" s="23">
        <f>IF(AX128="",0,AX128)</f>
        <v>0</v>
      </c>
      <c r="AG128" s="24">
        <f>IFERROR((AD128/4)+AE128+AF128,"DNF")</f>
        <v>0</v>
      </c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>
        <f>SUM(AJ128:AS128)</f>
        <v>0</v>
      </c>
      <c r="AU128" s="25">
        <f>(AI128-AH128)-AT128</f>
        <v>0</v>
      </c>
      <c r="AV128" s="25">
        <v>0.10416666666666667</v>
      </c>
      <c r="AW128" s="15" t="str">
        <f>IF((AI128-AH128)-AT128-AV128&lt;0.000000001,"",((AI128-AH128)-AT128-AV128)*24*60)</f>
        <v/>
      </c>
      <c r="AX128" s="15" t="str">
        <f>IF(AW128="","",AW128*15)</f>
        <v/>
      </c>
    </row>
    <row r="129" spans="1:50" s="26" customFormat="1" x14ac:dyDescent="0.3">
      <c r="A129" s="14"/>
      <c r="B129" s="15"/>
      <c r="C129" s="16"/>
      <c r="D129" s="15"/>
      <c r="E129" s="15"/>
      <c r="F129" s="16"/>
      <c r="G129" s="17"/>
      <c r="H129" s="18"/>
      <c r="I129" s="19"/>
      <c r="J129" s="20"/>
      <c r="K129" s="71"/>
      <c r="L129" s="18"/>
      <c r="M129" s="19"/>
      <c r="N129" s="20"/>
      <c r="O129" s="71"/>
      <c r="P129" s="18"/>
      <c r="Q129" s="19"/>
      <c r="R129" s="20"/>
      <c r="S129" s="72"/>
      <c r="T129" s="54"/>
      <c r="U129" s="19"/>
      <c r="V129" s="20"/>
      <c r="W129" s="71"/>
      <c r="X129" s="18"/>
      <c r="Y129" s="19"/>
      <c r="Z129" s="20"/>
      <c r="AA129" s="71"/>
      <c r="AB129" s="73"/>
      <c r="AC129" s="21">
        <f>COUNTA(G129,I129,K129,M129,O129,Q129,S129,U129,W129,Y129,AA129)</f>
        <v>0</v>
      </c>
      <c r="AD129" s="22">
        <f>IFERROR(G129+I129+K129+M129+O129+Q129+S129+U129+W129+Y129+AA129,"DNF")</f>
        <v>0</v>
      </c>
      <c r="AE129" s="23">
        <f>H129+J129+L129+N129+P129+R129+T129+V129+X129+Z129+AB129</f>
        <v>0</v>
      </c>
      <c r="AF129" s="23">
        <f>IF(AX129="",0,AX129)</f>
        <v>0</v>
      </c>
      <c r="AG129" s="24">
        <f>IFERROR((AD129/4)+AE129+AF129,"DNF")</f>
        <v>0</v>
      </c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>
        <f>SUM(AJ129:AS129)</f>
        <v>0</v>
      </c>
      <c r="AU129" s="25">
        <f>(AI129-AH129)-AT129</f>
        <v>0</v>
      </c>
      <c r="AV129" s="25">
        <v>0.10416666666666667</v>
      </c>
      <c r="AW129" s="15" t="str">
        <f>IF((AI129-AH129)-AT129-AV129&lt;0.000000001,"",((AI129-AH129)-AT129-AV129)*24*60)</f>
        <v/>
      </c>
      <c r="AX129" s="15" t="str">
        <f>IF(AW129="","",AW129*15)</f>
        <v/>
      </c>
    </row>
    <row r="130" spans="1:50" s="26" customFormat="1" x14ac:dyDescent="0.3">
      <c r="A130" s="14"/>
      <c r="B130" s="15"/>
      <c r="C130" s="16"/>
      <c r="D130" s="15"/>
      <c r="E130" s="15"/>
      <c r="F130" s="16"/>
      <c r="G130" s="17"/>
      <c r="H130" s="18"/>
      <c r="I130" s="19"/>
      <c r="J130" s="20"/>
      <c r="K130" s="71"/>
      <c r="L130" s="18"/>
      <c r="M130" s="19"/>
      <c r="N130" s="20"/>
      <c r="O130" s="71"/>
      <c r="P130" s="18"/>
      <c r="Q130" s="19"/>
      <c r="R130" s="20"/>
      <c r="S130" s="72"/>
      <c r="T130" s="54"/>
      <c r="U130" s="19"/>
      <c r="V130" s="20"/>
      <c r="W130" s="71"/>
      <c r="X130" s="18"/>
      <c r="Y130" s="19"/>
      <c r="Z130" s="20"/>
      <c r="AA130" s="71"/>
      <c r="AB130" s="73"/>
      <c r="AC130" s="21">
        <f>COUNTA(G130,I130,K130,M130,O130,Q130,S130,U130,W130,Y130,AA130)</f>
        <v>0</v>
      </c>
      <c r="AD130" s="22">
        <f>IFERROR(G130+I130+K130+M130+O130+Q130+S130+U130+W130+Y130+AA130,"DNF")</f>
        <v>0</v>
      </c>
      <c r="AE130" s="23">
        <f>H130+J130+L130+N130+P130+R130+T130+V130+X130+Z130+AB130</f>
        <v>0</v>
      </c>
      <c r="AF130" s="23">
        <f>IF(AX130="",0,AX130)</f>
        <v>0</v>
      </c>
      <c r="AG130" s="24">
        <f>IFERROR((AD130/4)+AE130+AF130,"DNF")</f>
        <v>0</v>
      </c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>
        <f>SUM(AJ130:AS130)</f>
        <v>0</v>
      </c>
      <c r="AU130" s="25">
        <f>(AI130-AH130)-AT130</f>
        <v>0</v>
      </c>
      <c r="AV130" s="25">
        <v>0.10416666666666667</v>
      </c>
      <c r="AW130" s="15" t="str">
        <f>IF((AI130-AH130)-AT130-AV130&lt;0.000000001,"",((AI130-AH130)-AT130-AV130)*24*60)</f>
        <v/>
      </c>
      <c r="AX130" s="15" t="str">
        <f>IF(AW130="","",AW130*15)</f>
        <v/>
      </c>
    </row>
    <row r="131" spans="1:50" s="26" customFormat="1" x14ac:dyDescent="0.3">
      <c r="A131" s="14"/>
      <c r="B131" s="15"/>
      <c r="C131" s="16"/>
      <c r="D131" s="15"/>
      <c r="E131" s="15"/>
      <c r="F131" s="16"/>
      <c r="G131" s="17"/>
      <c r="H131" s="18"/>
      <c r="I131" s="19"/>
      <c r="J131" s="20"/>
      <c r="K131" s="71"/>
      <c r="L131" s="18"/>
      <c r="M131" s="19"/>
      <c r="N131" s="20"/>
      <c r="O131" s="71"/>
      <c r="P131" s="18"/>
      <c r="Q131" s="19"/>
      <c r="R131" s="20"/>
      <c r="S131" s="72"/>
      <c r="T131" s="54"/>
      <c r="U131" s="19"/>
      <c r="V131" s="20"/>
      <c r="W131" s="71"/>
      <c r="X131" s="18"/>
      <c r="Y131" s="19"/>
      <c r="Z131" s="20"/>
      <c r="AA131" s="71"/>
      <c r="AB131" s="73"/>
      <c r="AC131" s="21">
        <f>COUNTA(G131,I131,K131,M131,O131,Q131,S131,U131,W131,Y131,AA131)</f>
        <v>0</v>
      </c>
      <c r="AD131" s="22">
        <f>IFERROR(G131+I131+K131+M131+O131+Q131+S131+U131+W131+Y131+AA131,"DNF")</f>
        <v>0</v>
      </c>
      <c r="AE131" s="23">
        <f>H131+J131+L131+N131+P131+R131+T131+V131+X131+Z131+AB131</f>
        <v>0</v>
      </c>
      <c r="AF131" s="23">
        <f>IF(AX131="",0,AX131)</f>
        <v>0</v>
      </c>
      <c r="AG131" s="24">
        <f>IFERROR((AD131/4)+AE131+AF131,"DNF")</f>
        <v>0</v>
      </c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>
        <f>SUM(AJ131:AS131)</f>
        <v>0</v>
      </c>
      <c r="AU131" s="25">
        <f>(AI131-AH131)-AT131</f>
        <v>0</v>
      </c>
      <c r="AV131" s="25">
        <v>0.10416666666666667</v>
      </c>
      <c r="AW131" s="15" t="str">
        <f>IF((AI131-AH131)-AT131-AV131&lt;0.000000001,"",((AI131-AH131)-AT131-AV131)*24*60)</f>
        <v/>
      </c>
      <c r="AX131" s="15" t="str">
        <f>IF(AW131="","",AW131*15)</f>
        <v/>
      </c>
    </row>
    <row r="132" spans="1:50" s="26" customFormat="1" x14ac:dyDescent="0.3">
      <c r="A132" s="14"/>
      <c r="B132" s="15"/>
      <c r="C132" s="16"/>
      <c r="D132" s="15"/>
      <c r="E132" s="15"/>
      <c r="F132" s="16"/>
      <c r="G132" s="17"/>
      <c r="H132" s="18"/>
      <c r="I132" s="19"/>
      <c r="J132" s="20"/>
      <c r="K132" s="71"/>
      <c r="L132" s="18"/>
      <c r="M132" s="19"/>
      <c r="N132" s="20"/>
      <c r="O132" s="71"/>
      <c r="P132" s="18"/>
      <c r="Q132" s="19"/>
      <c r="R132" s="20"/>
      <c r="S132" s="72"/>
      <c r="T132" s="54"/>
      <c r="U132" s="19"/>
      <c r="V132" s="20"/>
      <c r="W132" s="71"/>
      <c r="X132" s="18"/>
      <c r="Y132" s="19"/>
      <c r="Z132" s="20"/>
      <c r="AA132" s="71"/>
      <c r="AB132" s="73"/>
      <c r="AC132" s="21"/>
      <c r="AD132" s="22"/>
      <c r="AE132" s="23"/>
      <c r="AF132" s="23"/>
      <c r="AG132" s="24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15" t="str">
        <f>IF((AI132-AH132)-AT132-AV132&lt;0.000000001,"",((AI132-AH132)-AT132-AV132)*24*60)</f>
        <v/>
      </c>
      <c r="AX132" s="15" t="str">
        <f>IF(AW132="","",AW132*15)</f>
        <v/>
      </c>
    </row>
  </sheetData>
  <sheetProtection selectLockedCells="1" selectUnlockedCells="1"/>
  <autoFilter ref="A1:AY132" xr:uid="{AFFC7D68-54EB-4F05-B4E5-D086D0ED8F19}">
    <sortState xmlns:xlrd2="http://schemas.microsoft.com/office/spreadsheetml/2017/richdata2" ref="A2:AY132">
      <sortCondition ref="F2:F132"/>
      <sortCondition ref="AG2:AG132"/>
    </sortState>
  </autoFilter>
  <conditionalFormatting sqref="F1:F1048576">
    <cfRule type="cellIs" dxfId="10" priority="11" stopIfTrue="1" operator="equal">
      <formula>"Geen categorie!"</formula>
    </cfRule>
  </conditionalFormatting>
  <conditionalFormatting sqref="G1:G1048576 I1:I1048576 K1:K1048576 M1:M1048576 O1:O1048576 Q1:Q1048576 S1:S1048576 U1:U1048576 W1:W1048576 Y1:Y1048576 AA1:AA1048576">
    <cfRule type="containsText" dxfId="9" priority="4" operator="containsText" text="DSQ">
      <formula>NOT(ISERROR(SEARCH("DSQ",G1)))</formula>
    </cfRule>
    <cfRule type="containsText" dxfId="8" priority="5" operator="containsText" text="Geen tijd">
      <formula>NOT(ISERROR(SEARCH("Geen tijd",G1)))</formula>
    </cfRule>
    <cfRule type="containsText" dxfId="7" priority="6" operator="containsText" text="DNF">
      <formula>NOT(ISERROR(SEARCH("DNF",G1)))</formula>
    </cfRule>
    <cfRule type="cellIs" dxfId="6" priority="8" operator="equal">
      <formula>240</formula>
    </cfRule>
  </conditionalFormatting>
  <conditionalFormatting sqref="H1:H1048576 J1:J1048576 L1:L1048576 N1:N1048576 P1:P1048576 R1:R1048576 T1:T1048576 V1:V1048576 X1:X1048576 Z1:Z1048576 AB1:AC1048576">
    <cfRule type="cellIs" dxfId="5" priority="7" operator="equal">
      <formula>200</formula>
    </cfRule>
  </conditionalFormatting>
  <conditionalFormatting sqref="AC1:AC1048576">
    <cfRule type="cellIs" dxfId="4" priority="1" operator="greaterThan">
      <formula>11</formula>
    </cfRule>
    <cfRule type="cellIs" dxfId="3" priority="2" operator="lessThan">
      <formula>11</formula>
    </cfRule>
    <cfRule type="cellIs" dxfId="2" priority="3" operator="equal">
      <formula>11</formula>
    </cfRule>
  </conditionalFormatting>
  <conditionalFormatting sqref="AD2:AD132">
    <cfRule type="cellIs" dxfId="1" priority="10" operator="equal">
      <formula>"DNF"</formula>
    </cfRule>
  </conditionalFormatting>
  <conditionalFormatting sqref="AG2:AG132">
    <cfRule type="cellIs" dxfId="0" priority="9" operator="equal">
      <formula>"DNF"</formula>
    </cfRule>
  </conditionalFormatting>
  <printOptions gridLines="1"/>
  <pageMargins left="0" right="0" top="0.39370078740157483" bottom="0.59055118110236227" header="0.51181102362204722" footer="0.39370078740157483"/>
  <pageSetup paperSize="9" fitToWidth="2" fitToHeight="3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1810-51C9-47E9-B464-040B4C1EABC9}">
  <sheetPr>
    <pageSetUpPr fitToPage="1"/>
  </sheetPr>
  <dimension ref="A1:E46"/>
  <sheetViews>
    <sheetView workbookViewId="0">
      <selection activeCell="G33" sqref="G33"/>
    </sheetView>
  </sheetViews>
  <sheetFormatPr defaultRowHeight="12.5" x14ac:dyDescent="0.25"/>
  <cols>
    <col min="2" max="2" width="4" bestFit="1" customWidth="1"/>
    <col min="3" max="3" width="43.81640625" bestFit="1" customWidth="1"/>
    <col min="4" max="4" width="23.54296875" customWidth="1"/>
    <col min="5" max="5" width="9.7265625" bestFit="1" customWidth="1"/>
  </cols>
  <sheetData>
    <row r="1" spans="1:5" s="74" customFormat="1" ht="25" x14ac:dyDescent="0.5">
      <c r="A1" s="74" t="s">
        <v>391</v>
      </c>
    </row>
    <row r="2" spans="1:5" ht="13" x14ac:dyDescent="0.3">
      <c r="A2" s="75" t="s">
        <v>392</v>
      </c>
    </row>
    <row r="3" spans="1:5" ht="13" x14ac:dyDescent="0.3">
      <c r="A3">
        <v>1</v>
      </c>
      <c r="B3" s="16">
        <v>34</v>
      </c>
      <c r="C3" s="15" t="s">
        <v>93</v>
      </c>
      <c r="D3" s="15" t="s">
        <v>94</v>
      </c>
      <c r="E3" s="24"/>
    </row>
    <row r="4" spans="1:5" ht="13" x14ac:dyDescent="0.3">
      <c r="A4">
        <v>2</v>
      </c>
      <c r="B4" s="16">
        <v>28</v>
      </c>
      <c r="C4" s="15" t="s">
        <v>97</v>
      </c>
      <c r="D4" s="15" t="s">
        <v>98</v>
      </c>
      <c r="E4" s="24"/>
    </row>
    <row r="5" spans="1:5" ht="13" x14ac:dyDescent="0.3">
      <c r="A5">
        <v>3</v>
      </c>
      <c r="B5" s="16">
        <v>61</v>
      </c>
      <c r="C5" s="15" t="s">
        <v>100</v>
      </c>
      <c r="D5" s="15" t="s">
        <v>75</v>
      </c>
      <c r="E5" s="24"/>
    </row>
    <row r="6" spans="1:5" ht="13" x14ac:dyDescent="0.3">
      <c r="A6">
        <v>4</v>
      </c>
      <c r="B6" s="16">
        <v>49</v>
      </c>
      <c r="C6" s="15" t="s">
        <v>102</v>
      </c>
      <c r="D6" s="15" t="s">
        <v>103</v>
      </c>
      <c r="E6" s="24"/>
    </row>
    <row r="8" spans="1:5" ht="13" x14ac:dyDescent="0.3">
      <c r="A8" s="75" t="s">
        <v>393</v>
      </c>
    </row>
    <row r="9" spans="1:5" ht="13" x14ac:dyDescent="0.3">
      <c r="A9">
        <v>1</v>
      </c>
      <c r="B9" s="16">
        <v>99</v>
      </c>
      <c r="C9" s="15" t="s">
        <v>242</v>
      </c>
      <c r="D9" s="15" t="s">
        <v>121</v>
      </c>
      <c r="E9" s="24"/>
    </row>
    <row r="10" spans="1:5" ht="13" x14ac:dyDescent="0.3">
      <c r="A10">
        <v>2</v>
      </c>
      <c r="B10" s="16">
        <v>107</v>
      </c>
      <c r="C10" s="15" t="s">
        <v>245</v>
      </c>
      <c r="D10" s="15" t="s">
        <v>246</v>
      </c>
      <c r="E10" s="24"/>
    </row>
    <row r="11" spans="1:5" ht="13" x14ac:dyDescent="0.3">
      <c r="A11">
        <v>3</v>
      </c>
      <c r="B11" s="16">
        <v>105</v>
      </c>
      <c r="C11" s="15" t="s">
        <v>248</v>
      </c>
      <c r="D11" s="15" t="s">
        <v>249</v>
      </c>
      <c r="E11" s="24"/>
    </row>
    <row r="12" spans="1:5" ht="13" x14ac:dyDescent="0.3">
      <c r="A12">
        <v>4</v>
      </c>
      <c r="B12" s="16">
        <v>26</v>
      </c>
      <c r="C12" s="15" t="s">
        <v>251</v>
      </c>
      <c r="D12" s="15" t="s">
        <v>252</v>
      </c>
      <c r="E12" s="24"/>
    </row>
    <row r="13" spans="1:5" ht="13" x14ac:dyDescent="0.3">
      <c r="A13">
        <v>5</v>
      </c>
      <c r="B13" s="16">
        <v>77</v>
      </c>
      <c r="C13" s="15" t="s">
        <v>254</v>
      </c>
      <c r="D13" s="15" t="s">
        <v>255</v>
      </c>
      <c r="E13" s="24"/>
    </row>
    <row r="14" spans="1:5" ht="13" x14ac:dyDescent="0.3">
      <c r="A14">
        <v>6</v>
      </c>
      <c r="B14" s="16">
        <v>102</v>
      </c>
      <c r="C14" s="15" t="s">
        <v>257</v>
      </c>
      <c r="D14" s="15" t="s">
        <v>258</v>
      </c>
      <c r="E14" s="24"/>
    </row>
    <row r="16" spans="1:5" ht="13" x14ac:dyDescent="0.3">
      <c r="A16" s="75" t="s">
        <v>394</v>
      </c>
    </row>
    <row r="17" spans="1:5" ht="13" x14ac:dyDescent="0.3">
      <c r="A17">
        <v>1</v>
      </c>
      <c r="B17" s="16">
        <v>60</v>
      </c>
      <c r="C17" s="15" t="s">
        <v>351</v>
      </c>
      <c r="D17" s="15" t="s">
        <v>352</v>
      </c>
      <c r="E17" s="24"/>
    </row>
    <row r="18" spans="1:5" ht="13" x14ac:dyDescent="0.3">
      <c r="A18">
        <v>2</v>
      </c>
      <c r="B18" s="16">
        <v>93</v>
      </c>
      <c r="C18" s="15" t="s">
        <v>355</v>
      </c>
      <c r="D18" s="15" t="s">
        <v>356</v>
      </c>
      <c r="E18" s="24"/>
    </row>
    <row r="19" spans="1:5" ht="13" x14ac:dyDescent="0.3">
      <c r="A19">
        <v>3</v>
      </c>
      <c r="B19" s="16">
        <v>111</v>
      </c>
      <c r="C19" s="15" t="s">
        <v>358</v>
      </c>
      <c r="D19" s="15" t="s">
        <v>359</v>
      </c>
      <c r="E19" s="24"/>
    </row>
    <row r="20" spans="1:5" ht="13" x14ac:dyDescent="0.3">
      <c r="A20">
        <v>4</v>
      </c>
      <c r="B20" s="16">
        <v>132</v>
      </c>
      <c r="C20" s="15" t="s">
        <v>361</v>
      </c>
      <c r="D20" s="15" t="s">
        <v>362</v>
      </c>
      <c r="E20" s="24"/>
    </row>
    <row r="22" spans="1:5" ht="13" x14ac:dyDescent="0.3">
      <c r="A22" s="75" t="s">
        <v>395</v>
      </c>
    </row>
    <row r="23" spans="1:5" ht="13" x14ac:dyDescent="0.3">
      <c r="A23">
        <v>1</v>
      </c>
      <c r="B23" s="16">
        <v>17</v>
      </c>
      <c r="C23" s="15" t="s">
        <v>385</v>
      </c>
      <c r="D23" s="15" t="s">
        <v>386</v>
      </c>
      <c r="E23" s="24"/>
    </row>
    <row r="25" spans="1:5" ht="13" x14ac:dyDescent="0.3">
      <c r="A25" s="75" t="s">
        <v>396</v>
      </c>
    </row>
    <row r="26" spans="1:5" ht="13" x14ac:dyDescent="0.3">
      <c r="A26">
        <v>1</v>
      </c>
      <c r="B26" s="16">
        <v>127</v>
      </c>
      <c r="C26" s="15" t="s">
        <v>35</v>
      </c>
      <c r="D26" s="15" t="s">
        <v>36</v>
      </c>
      <c r="E26" s="24"/>
    </row>
    <row r="27" spans="1:5" ht="13" x14ac:dyDescent="0.3">
      <c r="A27">
        <v>2</v>
      </c>
      <c r="B27" s="16">
        <v>92</v>
      </c>
      <c r="C27" s="15" t="s">
        <v>39</v>
      </c>
      <c r="D27" s="15" t="s">
        <v>40</v>
      </c>
      <c r="E27" s="24"/>
    </row>
    <row r="28" spans="1:5" ht="13" x14ac:dyDescent="0.3">
      <c r="A28">
        <v>3</v>
      </c>
      <c r="B28" s="16">
        <v>101</v>
      </c>
      <c r="C28" s="15" t="s">
        <v>42</v>
      </c>
      <c r="D28" s="15" t="s">
        <v>43</v>
      </c>
      <c r="E28" s="24"/>
    </row>
    <row r="29" spans="1:5" ht="13" x14ac:dyDescent="0.3">
      <c r="A29">
        <v>4</v>
      </c>
      <c r="B29" s="16">
        <v>35</v>
      </c>
      <c r="C29" s="15" t="s">
        <v>45</v>
      </c>
      <c r="D29" s="15" t="s">
        <v>46</v>
      </c>
      <c r="E29" s="24"/>
    </row>
    <row r="30" spans="1:5" ht="13" x14ac:dyDescent="0.3">
      <c r="A30">
        <v>5</v>
      </c>
      <c r="B30" s="16">
        <v>37</v>
      </c>
      <c r="C30" s="15" t="s">
        <v>48</v>
      </c>
      <c r="D30" s="15" t="s">
        <v>49</v>
      </c>
      <c r="E30" s="24"/>
    </row>
    <row r="32" spans="1:5" ht="13" x14ac:dyDescent="0.3">
      <c r="A32" s="75" t="s">
        <v>397</v>
      </c>
    </row>
    <row r="33" spans="1:5" ht="13" x14ac:dyDescent="0.3">
      <c r="A33">
        <v>1</v>
      </c>
      <c r="B33" s="16">
        <v>88</v>
      </c>
      <c r="C33" s="15" t="s">
        <v>160</v>
      </c>
      <c r="D33" s="15" t="s">
        <v>161</v>
      </c>
      <c r="E33" s="24"/>
    </row>
    <row r="34" spans="1:5" ht="13" x14ac:dyDescent="0.3">
      <c r="A34">
        <v>2</v>
      </c>
      <c r="B34" s="16">
        <v>144</v>
      </c>
      <c r="C34" s="15" t="s">
        <v>164</v>
      </c>
      <c r="D34" s="15" t="s">
        <v>43</v>
      </c>
      <c r="E34" s="24"/>
    </row>
    <row r="35" spans="1:5" ht="13" x14ac:dyDescent="0.3">
      <c r="A35">
        <v>3</v>
      </c>
      <c r="B35" s="16">
        <v>121</v>
      </c>
      <c r="C35" s="15" t="s">
        <v>166</v>
      </c>
      <c r="D35" s="15" t="s">
        <v>167</v>
      </c>
      <c r="E35" s="24"/>
    </row>
    <row r="36" spans="1:5" ht="13" x14ac:dyDescent="0.3">
      <c r="A36">
        <v>4</v>
      </c>
      <c r="B36" s="16">
        <v>106</v>
      </c>
      <c r="C36" s="15" t="s">
        <v>169</v>
      </c>
      <c r="D36" s="15" t="s">
        <v>170</v>
      </c>
      <c r="E36" s="24"/>
    </row>
    <row r="37" spans="1:5" ht="13" x14ac:dyDescent="0.3">
      <c r="A37">
        <v>5</v>
      </c>
      <c r="B37" s="16">
        <v>117</v>
      </c>
      <c r="C37" s="15" t="s">
        <v>172</v>
      </c>
      <c r="D37" s="15" t="s">
        <v>173</v>
      </c>
      <c r="E37" s="24"/>
    </row>
    <row r="38" spans="1:5" ht="13" x14ac:dyDescent="0.3">
      <c r="A38">
        <v>6</v>
      </c>
      <c r="B38" s="16">
        <v>21</v>
      </c>
      <c r="C38" s="15" t="s">
        <v>175</v>
      </c>
      <c r="D38" s="15" t="s">
        <v>176</v>
      </c>
      <c r="E38" s="24"/>
    </row>
    <row r="40" spans="1:5" ht="13" x14ac:dyDescent="0.3">
      <c r="A40" s="75" t="s">
        <v>398</v>
      </c>
    </row>
    <row r="41" spans="1:5" ht="13" x14ac:dyDescent="0.3">
      <c r="A41">
        <v>1</v>
      </c>
      <c r="B41" s="16">
        <v>146</v>
      </c>
      <c r="C41" s="15" t="s">
        <v>317</v>
      </c>
      <c r="D41" s="15" t="s">
        <v>318</v>
      </c>
      <c r="E41" s="24"/>
    </row>
    <row r="42" spans="1:5" ht="13" x14ac:dyDescent="0.3">
      <c r="A42">
        <v>2</v>
      </c>
      <c r="B42" s="16">
        <v>147</v>
      </c>
      <c r="C42" s="15" t="s">
        <v>321</v>
      </c>
      <c r="D42" s="15" t="s">
        <v>322</v>
      </c>
      <c r="E42" s="24"/>
    </row>
    <row r="43" spans="1:5" ht="13" x14ac:dyDescent="0.3">
      <c r="A43">
        <v>3</v>
      </c>
      <c r="B43" s="16">
        <v>135</v>
      </c>
      <c r="C43" s="15" t="s">
        <v>324</v>
      </c>
      <c r="D43" s="15" t="s">
        <v>325</v>
      </c>
      <c r="E43" s="24"/>
    </row>
    <row r="45" spans="1:5" ht="13" x14ac:dyDescent="0.3">
      <c r="A45" s="75" t="s">
        <v>399</v>
      </c>
    </row>
    <row r="46" spans="1:5" ht="13" x14ac:dyDescent="0.3">
      <c r="B46" s="16">
        <v>108</v>
      </c>
      <c r="C46" s="15" t="s">
        <v>382</v>
      </c>
      <c r="D46" s="15" t="s">
        <v>267</v>
      </c>
      <c r="E46" s="24"/>
    </row>
  </sheetData>
  <pageMargins left="0.75" right="0.75" top="1" bottom="1" header="0.5" footer="0.5"/>
  <pageSetup paperSize="9" scale="97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Sorteren 2023</vt:lpstr>
      <vt:lpstr>Eindrang</vt:lpstr>
      <vt:lpstr>'Sorteren 2023'!Afdrukbereik</vt:lpstr>
      <vt:lpstr>'Sorteren 2023'!Afdruktitels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Bouke Koning</dc:creator>
  <cp:lastModifiedBy>Bouke Koning</cp:lastModifiedBy>
  <dcterms:created xsi:type="dcterms:W3CDTF">2023-07-29T10:14:02Z</dcterms:created>
  <dcterms:modified xsi:type="dcterms:W3CDTF">2023-07-29T10:19:59Z</dcterms:modified>
</cp:coreProperties>
</file>