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tabRatio="601" activeTab="10"/>
  </bookViews>
  <sheets>
    <sheet name="pony" sheetId="1" state="hidden" r:id="rId1"/>
    <sheet name="paard" sheetId="2" state="hidden" r:id="rId2"/>
    <sheet name="Zo 01 po" sheetId="3" state="hidden" r:id="rId3"/>
    <sheet name="Zo 02 po" sheetId="4" state="hidden" r:id="rId4"/>
    <sheet name="Zo 01 pa" sheetId="5" state="hidden" r:id="rId5"/>
    <sheet name="Zo 02 pa" sheetId="6" state="hidden" r:id="rId6"/>
    <sheet name="1-Po" sheetId="7" r:id="rId7"/>
    <sheet name="1-Pa" sheetId="8" r:id="rId8"/>
    <sheet name="2-Po" sheetId="9" r:id="rId9"/>
    <sheet name="2-Pa" sheetId="10" r:id="rId10"/>
    <sheet name="Vierspan" sheetId="11" r:id="rId11"/>
    <sheet name="Jeugd" sheetId="12" r:id="rId12"/>
    <sheet name="Blad1" sheetId="13" r:id="rId13"/>
  </sheets>
  <definedNames>
    <definedName name="_xlnm.Print_Area" localSheetId="7">'1-Pa'!$A$1:$BG$23</definedName>
    <definedName name="_xlnm.Print_Area" localSheetId="6">'1-Po'!$A$1:$BG$33</definedName>
    <definedName name="_xlnm.Print_Area" localSheetId="9">'2-Pa'!$A$1:$BG$27</definedName>
    <definedName name="_xlnm.Print_Area" localSheetId="8">'2-Po'!$A$1:$BG$26</definedName>
    <definedName name="_xlnm.Print_Area" localSheetId="11">'Jeugd'!$A$1:$BG$16</definedName>
    <definedName name="_xlnm.Print_Area" localSheetId="1">'paard'!#REF!</definedName>
    <definedName name="_xlnm.Print_Area" localSheetId="0">'pony'!#REF!</definedName>
    <definedName name="_xlnm.Print_Area" localSheetId="10">'Vierspan'!$A$1:$BG$32</definedName>
    <definedName name="_xlnm.Print_Area" localSheetId="4">'Zo 01 pa'!$A$1:$AW$31</definedName>
    <definedName name="_xlnm.Print_Area" localSheetId="2">'Zo 01 po'!$A$1:$AW$34</definedName>
    <definedName name="_xlnm.Print_Area" localSheetId="5">'Zo 02 pa'!$A$1:$AW$34</definedName>
    <definedName name="_xlnm.Print_Area" localSheetId="3">'Zo 02 po'!$A$1:$AW$29</definedName>
  </definedNames>
  <calcPr fullCalcOnLoad="1"/>
</workbook>
</file>

<file path=xl/sharedStrings.xml><?xml version="1.0" encoding="utf-8"?>
<sst xmlns="http://schemas.openxmlformats.org/spreadsheetml/2006/main" count="925" uniqueCount="244">
  <si>
    <t xml:space="preserve">Nr. </t>
  </si>
  <si>
    <t xml:space="preserve">Naam koetsier/ </t>
  </si>
  <si>
    <t>Woonplaats</t>
  </si>
  <si>
    <t>Beuningen</t>
  </si>
  <si>
    <t>Haselünne (D)</t>
  </si>
  <si>
    <t>Haaksbergen</t>
  </si>
  <si>
    <t>Twente Cup</t>
  </si>
  <si>
    <t>Losser</t>
  </si>
  <si>
    <t>Nijverdal</t>
  </si>
  <si>
    <t>Enkelspan paarden</t>
  </si>
  <si>
    <t>Einspänner Pferden</t>
  </si>
  <si>
    <t>Ina Heeke</t>
  </si>
  <si>
    <t>Marcel Eikenaar</t>
  </si>
  <si>
    <t>Tweespan paarden</t>
  </si>
  <si>
    <t>Zweispänner Pferde</t>
  </si>
  <si>
    <t>Luuk Wigger</t>
  </si>
  <si>
    <t>Martin Brümmer</t>
  </si>
  <si>
    <t>Pascal Donders</t>
  </si>
  <si>
    <t xml:space="preserve">Mander </t>
  </si>
  <si>
    <t>Annet Vaneker</t>
  </si>
  <si>
    <t>Oldenzaal</t>
  </si>
  <si>
    <t>Overdinkel</t>
  </si>
  <si>
    <t>L. Pouwels</t>
  </si>
  <si>
    <t>Wierden</t>
  </si>
  <si>
    <t>Antonie ter Harmsel</t>
  </si>
  <si>
    <t>Rijssen</t>
  </si>
  <si>
    <t xml:space="preserve"> </t>
  </si>
  <si>
    <t>straf</t>
  </si>
  <si>
    <t>gereden</t>
  </si>
  <si>
    <t>totaal</t>
  </si>
  <si>
    <t>RUBRIEK TWEESPAN PONYS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</si>
  <si>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</si>
  <si>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</si>
  <si>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</si>
  <si>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</si>
  <si>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</si>
  <si>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</si>
  <si>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</si>
  <si>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Plaats</t>
  </si>
  <si>
    <t>Land</t>
  </si>
  <si>
    <t>hind</t>
  </si>
  <si>
    <t>sec</t>
  </si>
  <si>
    <t>fout</t>
  </si>
  <si>
    <t>R1</t>
  </si>
  <si>
    <t>R2</t>
  </si>
  <si>
    <t>R1+R2</t>
  </si>
  <si>
    <t>RUBRIEK ENKELSPAN PONY</t>
  </si>
  <si>
    <t>RUBRIEK ENKELSPAN PAARD</t>
  </si>
  <si>
    <t>RUBRIEK TWEESPAN PAARD</t>
  </si>
  <si>
    <t>Zondag 16 november 2008</t>
  </si>
  <si>
    <t>Hengelo</t>
  </si>
  <si>
    <t>Verkenning 12.30 uur</t>
  </si>
  <si>
    <t>Besichtigung 12.30 Uhr</t>
  </si>
  <si>
    <t>W. te Winkel</t>
  </si>
  <si>
    <t>Winterswijk</t>
  </si>
  <si>
    <t>Franz-Josef May</t>
  </si>
  <si>
    <t>Selm (D)</t>
  </si>
  <si>
    <t>W. Woertman</t>
  </si>
  <si>
    <t>Ibbenbüren (D)</t>
  </si>
  <si>
    <t>Bjorn Stegeman</t>
  </si>
  <si>
    <t>Judith Scheuten</t>
  </si>
  <si>
    <t>Weerselo</t>
  </si>
  <si>
    <t>Remco Brandt</t>
  </si>
  <si>
    <t>Roy Ankoné</t>
  </si>
  <si>
    <t>Pascal Meyerink</t>
  </si>
  <si>
    <t>Dirk Roeder</t>
  </si>
  <si>
    <t>Herford (D)</t>
  </si>
  <si>
    <t>J. Veldhuis</t>
  </si>
  <si>
    <t>Boekelo</t>
  </si>
  <si>
    <t>Arjan KleinJan</t>
  </si>
  <si>
    <t>Raymond Letteboer</t>
  </si>
  <si>
    <t>Oud Ootmarsum</t>
  </si>
  <si>
    <t>Rens Egberink</t>
  </si>
  <si>
    <t>Bad Bentheim (D)</t>
  </si>
  <si>
    <t>Alfons Engbers</t>
  </si>
  <si>
    <t>Vasse</t>
  </si>
  <si>
    <t>Greet van Benthem</t>
  </si>
  <si>
    <t>TWENTE CUP INDOOR MENNEN DENEKAMP 15 NOVEMBER 2009</t>
  </si>
  <si>
    <t>Ulrich Sandl</t>
  </si>
  <si>
    <t>Beesten</t>
  </si>
  <si>
    <t>Jessica Veldhoff</t>
  </si>
  <si>
    <t>Neuenhaus</t>
  </si>
  <si>
    <t>Karina Groene</t>
  </si>
  <si>
    <t>Hoogstede</t>
  </si>
  <si>
    <t>Anja Braakmann</t>
  </si>
  <si>
    <t>Lage</t>
  </si>
  <si>
    <t>4a</t>
  </si>
  <si>
    <t>b</t>
  </si>
  <si>
    <t>c</t>
  </si>
  <si>
    <t>d</t>
  </si>
  <si>
    <t>8a</t>
  </si>
  <si>
    <t>tot straf</t>
  </si>
  <si>
    <t>Rubriek</t>
  </si>
  <si>
    <t>Startnr</t>
  </si>
  <si>
    <t>1-Po</t>
  </si>
  <si>
    <t>1-Pa</t>
  </si>
  <si>
    <t>2-Po</t>
  </si>
  <si>
    <t>2-Pa</t>
  </si>
  <si>
    <t>4-Pa</t>
  </si>
  <si>
    <t>4-Po</t>
  </si>
  <si>
    <t>Jeugd t/m 12 jaar</t>
  </si>
  <si>
    <t>INDOOR MENNEN WIERDEN 10 DECEMBER 2022</t>
  </si>
  <si>
    <t>2-po</t>
  </si>
  <si>
    <t>1-pa</t>
  </si>
  <si>
    <t>2-pa</t>
  </si>
  <si>
    <t>Letteboer</t>
  </si>
  <si>
    <t>4-po</t>
  </si>
  <si>
    <t>4-pa</t>
  </si>
  <si>
    <t>1-po</t>
  </si>
  <si>
    <t>1-po-Jeugd</t>
  </si>
  <si>
    <t>FINALE</t>
  </si>
  <si>
    <t>Fleur</t>
  </si>
  <si>
    <t>6b</t>
  </si>
  <si>
    <t>6a</t>
  </si>
  <si>
    <t>6c</t>
  </si>
  <si>
    <t>6d</t>
  </si>
  <si>
    <t>6e</t>
  </si>
  <si>
    <t>11a</t>
  </si>
  <si>
    <t>11b</t>
  </si>
  <si>
    <t>11c</t>
  </si>
  <si>
    <t>11d</t>
  </si>
  <si>
    <t>11e</t>
  </si>
  <si>
    <t xml:space="preserve">Lysanne </t>
  </si>
  <si>
    <t>de Groot</t>
  </si>
  <si>
    <t xml:space="preserve">Ophelie </t>
  </si>
  <si>
    <t>Vegterlo</t>
  </si>
  <si>
    <t xml:space="preserve">Marissa </t>
  </si>
  <si>
    <t>Schuiling</t>
  </si>
  <si>
    <t xml:space="preserve">Jorn </t>
  </si>
  <si>
    <t>van Olst</t>
  </si>
  <si>
    <t xml:space="preserve">Stefan </t>
  </si>
  <si>
    <t>van der Graaff</t>
  </si>
  <si>
    <t xml:space="preserve">Luisa </t>
  </si>
  <si>
    <t>Bugener</t>
  </si>
  <si>
    <t xml:space="preserve">Anouk </t>
  </si>
  <si>
    <t>de Haas</t>
  </si>
  <si>
    <t xml:space="preserve">Ischa </t>
  </si>
  <si>
    <t>Vink</t>
  </si>
  <si>
    <t xml:space="preserve">Lisa </t>
  </si>
  <si>
    <t>Kleinjan</t>
  </si>
  <si>
    <t xml:space="preserve">Sietske </t>
  </si>
  <si>
    <t>Flobbe</t>
  </si>
  <si>
    <t xml:space="preserve">Coen </t>
  </si>
  <si>
    <t>ter Braak</t>
  </si>
  <si>
    <t xml:space="preserve">Rene </t>
  </si>
  <si>
    <t>Jeurink</t>
  </si>
  <si>
    <t xml:space="preserve">Jan </t>
  </si>
  <si>
    <t xml:space="preserve">Hellen </t>
  </si>
  <si>
    <t>Schmitz</t>
  </si>
  <si>
    <t>Denise</t>
  </si>
  <si>
    <t>van de Brink</t>
  </si>
  <si>
    <t>Piet</t>
  </si>
  <si>
    <t>van den Brand</t>
  </si>
  <si>
    <t xml:space="preserve">Mark </t>
  </si>
  <si>
    <t>Roelink</t>
  </si>
  <si>
    <t>Lidewij</t>
  </si>
  <si>
    <t>Gelderblom</t>
  </si>
  <si>
    <t>Richard</t>
  </si>
  <si>
    <t>Slump</t>
  </si>
  <si>
    <t>Marcel</t>
  </si>
  <si>
    <t>Eijkenaar</t>
  </si>
  <si>
    <t>Natalie</t>
  </si>
  <si>
    <t>Jansen</t>
  </si>
  <si>
    <t>Annemarie</t>
  </si>
  <si>
    <t>Evers</t>
  </si>
  <si>
    <t>Manon</t>
  </si>
  <si>
    <t>Ziengs</t>
  </si>
  <si>
    <t xml:space="preserve">Marloes </t>
  </si>
  <si>
    <t>van 't Veld</t>
  </si>
  <si>
    <t xml:space="preserve">Susan </t>
  </si>
  <si>
    <t>Hopster</t>
  </si>
  <si>
    <t xml:space="preserve">Anne </t>
  </si>
  <si>
    <t>Nijenhuis</t>
  </si>
  <si>
    <t xml:space="preserve">Heleen </t>
  </si>
  <si>
    <t xml:space="preserve">Demi </t>
  </si>
  <si>
    <t xml:space="preserve">Karlijne </t>
  </si>
  <si>
    <t>Ramaker</t>
  </si>
  <si>
    <t xml:space="preserve">Oniek </t>
  </si>
  <si>
    <t xml:space="preserve">Indi </t>
  </si>
  <si>
    <t>Kamphuis</t>
  </si>
  <si>
    <t xml:space="preserve">Anita </t>
  </si>
  <si>
    <t>Schottink</t>
  </si>
  <si>
    <t xml:space="preserve">Marjo </t>
  </si>
  <si>
    <t>van Wezel</t>
  </si>
  <si>
    <t xml:space="preserve">Marit </t>
  </si>
  <si>
    <t>Reints</t>
  </si>
  <si>
    <t xml:space="preserve">Lotte </t>
  </si>
  <si>
    <t>Zaaijer</t>
  </si>
  <si>
    <t xml:space="preserve">Margriet </t>
  </si>
  <si>
    <t xml:space="preserve">Bram </t>
  </si>
  <si>
    <t>van de Beek</t>
  </si>
  <si>
    <t xml:space="preserve">Jur </t>
  </si>
  <si>
    <t>Baijens</t>
  </si>
  <si>
    <t xml:space="preserve">Denise </t>
  </si>
  <si>
    <t>Fix</t>
  </si>
  <si>
    <t xml:space="preserve">Henry </t>
  </si>
  <si>
    <t>Borg</t>
  </si>
  <si>
    <t xml:space="preserve">Larissa </t>
  </si>
  <si>
    <t xml:space="preserve">Paskal </t>
  </si>
  <si>
    <t>de Graaf</t>
  </si>
  <si>
    <t xml:space="preserve">Lianne </t>
  </si>
  <si>
    <t>Bosma</t>
  </si>
  <si>
    <t>Rene</t>
  </si>
  <si>
    <t>Gert</t>
  </si>
  <si>
    <t>van den Hoek</t>
  </si>
  <si>
    <t xml:space="preserve">Dennis </t>
  </si>
  <si>
    <t>Peters</t>
  </si>
  <si>
    <t xml:space="preserve">Pascal </t>
  </si>
  <si>
    <t>Meijerink</t>
  </si>
  <si>
    <t>Raymond</t>
  </si>
  <si>
    <t>Arjen</t>
  </si>
  <si>
    <t>Holties</t>
  </si>
  <si>
    <t>Mathijn</t>
  </si>
  <si>
    <t>Wevers</t>
  </si>
  <si>
    <t xml:space="preserve">Eline </t>
  </si>
  <si>
    <t>Mentink</t>
  </si>
  <si>
    <t>Sascha</t>
  </si>
  <si>
    <t>Otter</t>
  </si>
  <si>
    <t>Rob</t>
  </si>
  <si>
    <t>Dijkhuis</t>
  </si>
  <si>
    <t>Eric</t>
  </si>
  <si>
    <t>Mulder</t>
  </si>
  <si>
    <t>Harry</t>
  </si>
  <si>
    <t>Venema</t>
  </si>
  <si>
    <t>Marijke</t>
  </si>
  <si>
    <t>Hammink</t>
  </si>
  <si>
    <t>Jorn</t>
  </si>
  <si>
    <t>Elburg</t>
  </si>
  <si>
    <t>Antonie</t>
  </si>
  <si>
    <t>ter Harmsel</t>
  </si>
  <si>
    <t>Renate</t>
  </si>
  <si>
    <t>Hofkes</t>
  </si>
  <si>
    <t>Jan</t>
  </si>
  <si>
    <t>Kosters</t>
  </si>
  <si>
    <t>ter Haar</t>
  </si>
  <si>
    <t>Rudie</t>
  </si>
  <si>
    <t>van de Brink*</t>
  </si>
  <si>
    <t>Reints*</t>
  </si>
  <si>
    <t>van de Beek*</t>
  </si>
  <si>
    <t>Zaaijer*</t>
  </si>
  <si>
    <t>van Olst*</t>
  </si>
  <si>
    <t>Vink*</t>
  </si>
  <si>
    <t>Evers*</t>
  </si>
  <si>
    <t>KleinJan*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</si>
</sst>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53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58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7" applyNumberFormat="0" applyFont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32" borderId="11" xfId="0" applyFont="1" applyFill="1" applyBorder="1" applyAlignment="1">
      <alignment horizontal="left"/>
    </xf>
    <xf numFmtId="0" fontId="4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5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4" borderId="29" xfId="0" applyFill="1" applyBorder="1" applyAlignment="1">
      <alignment/>
    </xf>
    <xf numFmtId="0" fontId="10" fillId="0" borderId="29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7" xfId="0" applyFont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9" fillId="0" borderId="31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2" fontId="0" fillId="0" borderId="29" xfId="0" applyNumberFormat="1" applyFont="1" applyBorder="1" applyAlignment="1">
      <alignment/>
    </xf>
    <xf numFmtId="2" fontId="0" fillId="4" borderId="29" xfId="0" applyNumberFormat="1" applyFont="1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7" xfId="0" applyFont="1" applyBorder="1" applyAlignment="1">
      <alignment/>
    </xf>
    <xf numFmtId="0" fontId="13" fillId="0" borderId="0" xfId="0" applyFont="1" applyAlignment="1">
      <alignment/>
    </xf>
    <xf numFmtId="0" fontId="13" fillId="0" borderId="29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4" xfId="0" applyFont="1" applyBorder="1" applyAlignment="1">
      <alignment/>
    </xf>
    <xf numFmtId="0" fontId="14" fillId="0" borderId="3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8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3" fillId="0" borderId="27" xfId="0" applyFont="1" applyBorder="1" applyAlignment="1">
      <alignment/>
    </xf>
    <xf numFmtId="2" fontId="13" fillId="0" borderId="29" xfId="0" applyNumberFormat="1" applyFont="1" applyBorder="1" applyAlignment="1">
      <alignment/>
    </xf>
    <xf numFmtId="2" fontId="13" fillId="4" borderId="29" xfId="0" applyNumberFormat="1" applyFont="1" applyFill="1" applyBorder="1" applyAlignment="1">
      <alignment/>
    </xf>
    <xf numFmtId="0" fontId="13" fillId="0" borderId="29" xfId="0" applyFont="1" applyBorder="1" applyAlignment="1">
      <alignment horizontal="left"/>
    </xf>
    <xf numFmtId="0" fontId="14" fillId="0" borderId="0" xfId="0" applyFont="1" applyFill="1" applyAlignment="1">
      <alignment horizontal="center"/>
    </xf>
    <xf numFmtId="2" fontId="0" fillId="0" borderId="29" xfId="0" applyNumberFormat="1" applyFont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27" xfId="55" applyFont="1" applyFill="1" applyBorder="1" applyAlignment="1">
      <alignment horizontal="right"/>
      <protection/>
    </xf>
    <xf numFmtId="0" fontId="0" fillId="0" borderId="27" xfId="0" applyFont="1" applyBorder="1" applyAlignment="1">
      <alignment horizontal="right"/>
    </xf>
    <xf numFmtId="2" fontId="0" fillId="4" borderId="24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9" fillId="0" borderId="36" xfId="0" applyFont="1" applyBorder="1" applyAlignment="1">
      <alignment horizontal="center"/>
    </xf>
    <xf numFmtId="0" fontId="9" fillId="0" borderId="29" xfId="0" applyFont="1" applyBorder="1" applyAlignment="1" quotePrefix="1">
      <alignment horizontal="center"/>
    </xf>
    <xf numFmtId="0" fontId="0" fillId="0" borderId="35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5" xfId="55" applyFont="1" applyFill="1" applyBorder="1" applyAlignment="1">
      <alignment horizontal="right"/>
      <protection/>
    </xf>
    <xf numFmtId="0" fontId="14" fillId="0" borderId="29" xfId="0" applyFont="1" applyBorder="1" applyAlignment="1" quotePrefix="1">
      <alignment horizontal="center"/>
    </xf>
    <xf numFmtId="0" fontId="9" fillId="35" borderId="0" xfId="0" applyFont="1" applyFill="1" applyBorder="1" applyAlignment="1">
      <alignment horizontal="center"/>
    </xf>
    <xf numFmtId="0" fontId="0" fillId="0" borderId="29" xfId="55" applyFont="1" applyFill="1" applyBorder="1" applyAlignment="1">
      <alignment horizontal="right"/>
      <protection/>
    </xf>
    <xf numFmtId="0" fontId="51" fillId="0" borderId="29" xfId="0" applyFont="1" applyBorder="1" applyAlignment="1">
      <alignment/>
    </xf>
    <xf numFmtId="0" fontId="9" fillId="35" borderId="0" xfId="0" applyFont="1" applyFill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Alignment="1">
      <alignment horizontal="center"/>
    </xf>
    <xf numFmtId="0" fontId="0" fillId="0" borderId="29" xfId="0" applyFont="1" applyBorder="1" applyAlignment="1">
      <alignment horizontal="right"/>
    </xf>
    <xf numFmtId="0" fontId="52" fillId="0" borderId="29" xfId="0" applyFont="1" applyFill="1" applyBorder="1" applyAlignment="1">
      <alignment/>
    </xf>
    <xf numFmtId="0" fontId="52" fillId="0" borderId="29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2" fontId="0" fillId="35" borderId="0" xfId="0" applyNumberFormat="1" applyFont="1" applyFill="1" applyBorder="1" applyAlignment="1">
      <alignment/>
    </xf>
    <xf numFmtId="2" fontId="0" fillId="4" borderId="25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4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1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/>
    </xf>
    <xf numFmtId="0" fontId="51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="85" zoomScaleNormal="85" zoomScalePageLayoutView="0" workbookViewId="0" topLeftCell="A1">
      <selection activeCell="A1" sqref="A1:U5"/>
    </sheetView>
  </sheetViews>
  <sheetFormatPr defaultColWidth="9.28125" defaultRowHeight="12.75"/>
  <cols>
    <col min="1" max="1" width="4.421875" style="5" customWidth="1"/>
    <col min="2" max="2" width="16.28125" style="4" customWidth="1"/>
    <col min="3" max="3" width="16.7109375" style="4" customWidth="1"/>
    <col min="4" max="4" width="5.7109375" style="4" customWidth="1"/>
    <col min="5" max="5" width="28.421875" style="4" customWidth="1"/>
    <col min="6" max="6" width="10.7109375" style="4" customWidth="1"/>
    <col min="7" max="7" width="10.421875" style="4" customWidth="1"/>
    <col min="8" max="16384" width="9.28125" style="4" customWidth="1"/>
  </cols>
  <sheetData>
    <row r="1" spans="1:21" ht="24" customHeight="1">
      <c r="A1" s="59" t="s">
        <v>36</v>
      </c>
      <c r="B1" s="47" t="s">
        <v>37</v>
      </c>
      <c r="C1" s="47" t="s">
        <v>38</v>
      </c>
      <c r="D1" s="59" t="s">
        <v>39</v>
      </c>
      <c r="E1" s="47">
        <v>1</v>
      </c>
      <c r="F1" s="47">
        <v>2</v>
      </c>
      <c r="G1" s="47">
        <v>3</v>
      </c>
      <c r="H1" s="47" t="s">
        <v>86</v>
      </c>
      <c r="I1" s="47" t="s">
        <v>87</v>
      </c>
      <c r="J1" s="47" t="s">
        <v>88</v>
      </c>
      <c r="K1" s="47" t="s">
        <v>89</v>
      </c>
      <c r="L1" s="47">
        <v>5</v>
      </c>
      <c r="M1" s="47">
        <v>6</v>
      </c>
      <c r="N1" s="47">
        <v>7</v>
      </c>
      <c r="O1" s="47" t="s">
        <v>90</v>
      </c>
      <c r="P1" s="47" t="s">
        <v>87</v>
      </c>
      <c r="Q1" s="47" t="s">
        <v>88</v>
      </c>
      <c r="R1" s="47" t="s">
        <v>89</v>
      </c>
      <c r="S1" s="47">
        <v>9</v>
      </c>
      <c r="T1" s="47">
        <v>10</v>
      </c>
      <c r="U1" s="47">
        <v>11</v>
      </c>
    </row>
    <row r="2" spans="1:21" ht="12.75">
      <c r="A2" s="74">
        <v>4</v>
      </c>
      <c r="B2" s="75" t="s">
        <v>78</v>
      </c>
      <c r="C2" s="75" t="s">
        <v>79</v>
      </c>
      <c r="D2" s="79"/>
      <c r="E2" s="12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65">
        <v>1</v>
      </c>
      <c r="B3" s="63" t="s">
        <v>80</v>
      </c>
      <c r="C3" s="63" t="s">
        <v>81</v>
      </c>
      <c r="D3" s="79"/>
      <c r="E3" s="1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5">
        <v>2</v>
      </c>
      <c r="B4" s="63" t="s">
        <v>82</v>
      </c>
      <c r="C4" s="63" t="s">
        <v>83</v>
      </c>
      <c r="D4" s="79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2.75">
      <c r="A5" s="65">
        <v>3</v>
      </c>
      <c r="B5" s="63" t="s">
        <v>84</v>
      </c>
      <c r="C5" s="63" t="s">
        <v>85</v>
      </c>
      <c r="D5" s="62"/>
      <c r="E5" s="1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4" ht="12.75">
      <c r="A6" s="93"/>
      <c r="B6" s="88"/>
      <c r="C6" s="84"/>
      <c r="D6" s="88"/>
    </row>
    <row r="7" spans="1:4" ht="12.75">
      <c r="A7" s="92"/>
      <c r="B7" s="88"/>
      <c r="C7" s="88"/>
      <c r="D7" s="88"/>
    </row>
    <row r="8" spans="1:4" ht="12.75">
      <c r="A8" s="93"/>
      <c r="B8" s="84"/>
      <c r="C8" s="84"/>
      <c r="D8" s="88"/>
    </row>
    <row r="9" spans="1:4" ht="12.75">
      <c r="A9" s="93"/>
      <c r="B9" s="84"/>
      <c r="C9" s="84"/>
      <c r="D9" s="88"/>
    </row>
    <row r="10" spans="1:4" ht="12.75">
      <c r="A10" s="86"/>
      <c r="B10" s="85"/>
      <c r="C10" s="85"/>
      <c r="D10" s="88"/>
    </row>
    <row r="11" spans="1:4" ht="12.75">
      <c r="A11" s="86"/>
      <c r="B11" s="85"/>
      <c r="C11" s="85"/>
      <c r="D11" s="88"/>
    </row>
    <row r="12" spans="1:4" ht="12.75">
      <c r="A12" s="86"/>
      <c r="B12" s="85"/>
      <c r="C12" s="85"/>
      <c r="D12" s="88"/>
    </row>
    <row r="13" spans="1:4" ht="12.75">
      <c r="A13" s="86"/>
      <c r="B13" s="85"/>
      <c r="C13" s="85"/>
      <c r="D13" s="88"/>
    </row>
    <row r="14" spans="1:4" ht="12.75">
      <c r="A14" s="86"/>
      <c r="B14" s="85"/>
      <c r="C14" s="85"/>
      <c r="D14" s="88"/>
    </row>
    <row r="15" spans="1:4" ht="12.75">
      <c r="A15" s="86"/>
      <c r="B15" s="85"/>
      <c r="C15" s="85"/>
      <c r="D15" s="88"/>
    </row>
    <row r="16" spans="1:4" ht="12.75">
      <c r="A16" s="86"/>
      <c r="B16" s="85"/>
      <c r="C16" s="85"/>
      <c r="D16" s="88"/>
    </row>
    <row r="17" spans="1:4" ht="12.75">
      <c r="A17" s="86"/>
      <c r="B17" s="85"/>
      <c r="C17" s="85"/>
      <c r="D17" s="88"/>
    </row>
    <row r="18" spans="1:4" ht="12.75">
      <c r="A18" s="86"/>
      <c r="B18" s="85"/>
      <c r="C18" s="85"/>
      <c r="D18" s="88"/>
    </row>
    <row r="19" spans="1:4" ht="12.75">
      <c r="A19" s="86"/>
      <c r="B19" s="85"/>
      <c r="C19" s="85"/>
      <c r="D19" s="88"/>
    </row>
    <row r="20" spans="1:4" ht="12.75">
      <c r="A20" s="86"/>
      <c r="B20" s="85"/>
      <c r="C20" s="85"/>
      <c r="D20" s="88"/>
    </row>
    <row r="21" spans="1:4" ht="12.75">
      <c r="A21" s="86"/>
      <c r="B21" s="85"/>
      <c r="C21" s="85"/>
      <c r="D21" s="88"/>
    </row>
    <row r="22" spans="1:4" ht="12.75">
      <c r="A22" s="94"/>
      <c r="B22" s="87"/>
      <c r="C22" s="87"/>
      <c r="D22" s="84"/>
    </row>
    <row r="23" spans="1:4" ht="12.75">
      <c r="A23" s="86"/>
      <c r="B23" s="85"/>
      <c r="C23" s="85"/>
      <c r="D23" s="88"/>
    </row>
    <row r="24" spans="1:4" ht="18">
      <c r="A24" s="89"/>
      <c r="B24" s="95"/>
      <c r="C24" s="96"/>
      <c r="D24" s="91"/>
    </row>
    <row r="25" spans="1:4" ht="18">
      <c r="A25" s="90"/>
      <c r="B25" s="88"/>
      <c r="C25" s="88"/>
      <c r="D25" s="88"/>
    </row>
    <row r="26" spans="1:4" ht="12.75">
      <c r="A26" s="93"/>
      <c r="B26" s="88"/>
      <c r="C26" s="84"/>
      <c r="D26" s="88"/>
    </row>
    <row r="27" spans="1:4" ht="12.75">
      <c r="A27" s="93"/>
      <c r="B27" s="88"/>
      <c r="C27" s="84"/>
      <c r="D27" s="88"/>
    </row>
    <row r="28" spans="1:4" ht="12.75">
      <c r="A28" s="92"/>
      <c r="B28" s="88"/>
      <c r="C28" s="88"/>
      <c r="D28" s="88"/>
    </row>
    <row r="29" spans="1:4" ht="12.75">
      <c r="A29" s="94"/>
      <c r="B29" s="87"/>
      <c r="C29" s="87"/>
      <c r="D29" s="88"/>
    </row>
    <row r="30" spans="1:4" ht="12.75">
      <c r="A30" s="94"/>
      <c r="B30" s="87"/>
      <c r="C30" s="87"/>
      <c r="D30" s="88"/>
    </row>
    <row r="31" spans="1:4" ht="12.75">
      <c r="A31" s="86"/>
      <c r="B31" s="85"/>
      <c r="C31" s="85"/>
      <c r="D31" s="88"/>
    </row>
    <row r="32" spans="1:4" ht="12.75">
      <c r="A32" s="86"/>
      <c r="B32" s="85"/>
      <c r="C32" s="85"/>
      <c r="D32" s="88"/>
    </row>
    <row r="33" spans="1:4" ht="12.75">
      <c r="A33" s="86"/>
      <c r="B33" s="85"/>
      <c r="C33" s="85"/>
      <c r="D33" s="88"/>
    </row>
    <row r="34" spans="1:4" ht="12.75">
      <c r="A34" s="86"/>
      <c r="B34" s="85"/>
      <c r="C34" s="85"/>
      <c r="D34" s="88"/>
    </row>
    <row r="35" spans="1:4" ht="12.75">
      <c r="A35" s="86"/>
      <c r="B35" s="85"/>
      <c r="C35" s="85"/>
      <c r="D35" s="88"/>
    </row>
    <row r="36" spans="1:4" ht="12.75">
      <c r="A36" s="86"/>
      <c r="B36" s="85"/>
      <c r="C36" s="85"/>
      <c r="D36" s="88"/>
    </row>
    <row r="37" spans="1:4" ht="12.75">
      <c r="A37" s="86"/>
      <c r="B37" s="85"/>
      <c r="C37" s="85"/>
      <c r="D37" s="88"/>
    </row>
    <row r="38" spans="1:4" ht="12.75">
      <c r="A38" s="86"/>
      <c r="B38" s="85"/>
      <c r="C38" s="85"/>
      <c r="D38" s="88"/>
    </row>
    <row r="39" spans="1:4" ht="12.75">
      <c r="A39" s="86"/>
      <c r="B39" s="85"/>
      <c r="C39" s="85"/>
      <c r="D39" s="88"/>
    </row>
    <row r="40" spans="1:4" ht="12.75">
      <c r="A40" s="86"/>
      <c r="B40" s="85"/>
      <c r="C40" s="85"/>
      <c r="D40" s="88"/>
    </row>
    <row r="41" spans="1:4" ht="12.75">
      <c r="A41" s="94"/>
      <c r="B41" s="87"/>
      <c r="C41" s="87"/>
      <c r="D41" s="84"/>
    </row>
    <row r="42" spans="1:4" ht="12.75">
      <c r="A42" s="86"/>
      <c r="B42" s="85"/>
      <c r="C42" s="85"/>
      <c r="D42" s="88"/>
    </row>
    <row r="43" spans="1:4" ht="12.75">
      <c r="A43" s="86"/>
      <c r="B43" s="85"/>
      <c r="C43" s="85"/>
      <c r="D43" s="88"/>
    </row>
    <row r="44" spans="1:4" ht="12.75">
      <c r="A44" s="86"/>
      <c r="B44" s="85"/>
      <c r="C44" s="85"/>
      <c r="D44" s="88"/>
    </row>
    <row r="45" spans="1:4" ht="12.75">
      <c r="A45" s="86"/>
      <c r="B45" s="85"/>
      <c r="C45" s="85"/>
      <c r="D45" s="88"/>
    </row>
    <row r="46" spans="1:4" ht="12.75">
      <c r="A46" s="86"/>
      <c r="B46" s="85"/>
      <c r="C46" s="85"/>
      <c r="D46" s="88"/>
    </row>
    <row r="47" spans="1:4" ht="12.75">
      <c r="A47" s="86"/>
      <c r="B47" s="85"/>
      <c r="C47" s="85"/>
      <c r="D47" s="88"/>
    </row>
    <row r="48" spans="1:4" ht="12.75">
      <c r="A48" s="86"/>
      <c r="B48" s="85"/>
      <c r="C48" s="85"/>
      <c r="D48" s="88"/>
    </row>
    <row r="49" spans="1:4" ht="12.75">
      <c r="A49" s="86"/>
      <c r="B49" s="85"/>
      <c r="C49" s="85"/>
      <c r="D49" s="88"/>
    </row>
    <row r="50" spans="1:4" ht="12.75">
      <c r="A50" s="86"/>
      <c r="B50" s="85"/>
      <c r="C50" s="85"/>
      <c r="D50" s="88"/>
    </row>
    <row r="51" spans="1:4" ht="12.75">
      <c r="A51" s="94"/>
      <c r="B51" s="87"/>
      <c r="C51" s="87"/>
      <c r="D51" s="88"/>
    </row>
    <row r="52" spans="1:4" ht="12.75">
      <c r="A52" s="92"/>
      <c r="B52" s="88"/>
      <c r="C52" s="88"/>
      <c r="D52" s="88"/>
    </row>
    <row r="53" spans="1:4" ht="16.5">
      <c r="A53" s="97"/>
      <c r="B53" s="95"/>
      <c r="C53" s="96"/>
      <c r="D53" s="88"/>
    </row>
    <row r="54" spans="1:4" ht="12.75">
      <c r="A54" s="92"/>
      <c r="B54" s="88"/>
      <c r="C54" s="88"/>
      <c r="D54" s="88"/>
    </row>
    <row r="55" spans="1:4" ht="12.75">
      <c r="A55" s="93"/>
      <c r="B55" s="84"/>
      <c r="C55" s="88"/>
      <c r="D55" s="88"/>
    </row>
    <row r="56" spans="1:4" ht="12.75">
      <c r="A56" s="93"/>
      <c r="B56" s="84"/>
      <c r="C56" s="88"/>
      <c r="D56" s="88"/>
    </row>
    <row r="57" spans="1:4" ht="12.75">
      <c r="A57" s="93"/>
      <c r="B57" s="84"/>
      <c r="C57" s="88"/>
      <c r="D57" s="88"/>
    </row>
    <row r="58" spans="1:4" ht="12.75">
      <c r="A58" s="93"/>
      <c r="B58" s="84"/>
      <c r="C58" s="88"/>
      <c r="D58" s="88"/>
    </row>
    <row r="59" spans="1:4" ht="12.75">
      <c r="A59" s="93"/>
      <c r="B59" s="84"/>
      <c r="C59" s="84"/>
      <c r="D59" s="88"/>
    </row>
    <row r="60" spans="1:4" ht="12.75">
      <c r="A60" s="93"/>
      <c r="B60" s="84"/>
      <c r="C60" s="84"/>
      <c r="D60" s="88"/>
    </row>
    <row r="61" spans="1:4" ht="12.75">
      <c r="A61" s="92"/>
      <c r="B61" s="88"/>
      <c r="C61" s="88"/>
      <c r="D61" s="88"/>
    </row>
    <row r="62" spans="1:4" ht="12.75">
      <c r="A62" s="86"/>
      <c r="B62" s="85"/>
      <c r="C62" s="85"/>
      <c r="D62" s="88"/>
    </row>
    <row r="63" spans="1:4" ht="12.75">
      <c r="A63" s="86"/>
      <c r="B63" s="85"/>
      <c r="C63" s="85"/>
      <c r="D63" s="88"/>
    </row>
    <row r="64" spans="1:4" ht="12.75">
      <c r="A64" s="86"/>
      <c r="B64" s="85"/>
      <c r="C64" s="85"/>
      <c r="D64" s="88"/>
    </row>
    <row r="65" spans="1:4" ht="12.75">
      <c r="A65" s="86"/>
      <c r="B65" s="85"/>
      <c r="C65" s="85"/>
      <c r="D65" s="88"/>
    </row>
    <row r="66" spans="1:4" ht="12.75">
      <c r="A66" s="86"/>
      <c r="B66" s="85"/>
      <c r="C66" s="85"/>
      <c r="D66" s="88"/>
    </row>
    <row r="67" spans="1:4" ht="12.75">
      <c r="A67" s="86"/>
      <c r="B67" s="85"/>
      <c r="C67" s="85"/>
      <c r="D67" s="88"/>
    </row>
    <row r="68" spans="1:4" ht="12.75">
      <c r="A68" s="94"/>
      <c r="B68" s="87"/>
      <c r="C68" s="87"/>
      <c r="D68" s="88"/>
    </row>
    <row r="69" spans="1:4" ht="12.75">
      <c r="A69" s="86"/>
      <c r="B69" s="85"/>
      <c r="C69" s="85"/>
      <c r="D69" s="88"/>
    </row>
  </sheetData>
  <sheetProtection/>
  <printOptions/>
  <pageMargins left="0.75" right="0.3" top="1.48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5"/>
  <sheetViews>
    <sheetView zoomScale="90" zoomScaleNormal="90" zoomScaleSheetLayoutView="115" zoomScalePageLayoutView="0" workbookViewId="0" topLeftCell="A3">
      <selection activeCell="AF14" sqref="AF14"/>
    </sheetView>
  </sheetViews>
  <sheetFormatPr defaultColWidth="11.421875" defaultRowHeight="12.75"/>
  <cols>
    <col min="1" max="1" width="7.7109375" style="0" customWidth="1"/>
    <col min="2" max="2" width="8.8515625" style="0" customWidth="1"/>
    <col min="3" max="3" width="12.8515625" style="0" customWidth="1"/>
    <col min="4" max="4" width="6.421875" style="0" customWidth="1"/>
    <col min="5" max="26" width="3.28125" style="0" customWidth="1"/>
    <col min="27" max="27" width="8.8515625" style="0" customWidth="1"/>
    <col min="28" max="28" width="8.421875" style="0" customWidth="1"/>
    <col min="29" max="29" width="8.8515625" style="0" customWidth="1"/>
    <col min="30" max="30" width="5.00390625" style="163" customWidth="1"/>
    <col min="31" max="31" width="8.7109375" style="0" customWidth="1"/>
    <col min="32" max="32" width="14.00390625" style="0" bestFit="1" customWidth="1"/>
    <col min="33" max="54" width="3.7109375" style="0" customWidth="1"/>
    <col min="55" max="55" width="7.421875" style="0" customWidth="1"/>
    <col min="56" max="58" width="8.8515625" style="0" customWidth="1"/>
    <col min="59" max="59" width="8.140625" style="0" customWidth="1"/>
    <col min="60" max="16384" width="8.8515625" style="0" customWidth="1"/>
  </cols>
  <sheetData>
    <row r="1" spans="1:59" s="98" customFormat="1" ht="12.75">
      <c r="A1" s="127"/>
      <c r="B1" s="127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23"/>
      <c r="AC1" s="124"/>
      <c r="AD1" s="99"/>
      <c r="AE1" s="125"/>
      <c r="AF1" s="125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123"/>
      <c r="BE1" s="123"/>
      <c r="BF1" s="124"/>
      <c r="BG1" s="128"/>
    </row>
    <row r="2" spans="4:30" s="98" customFormat="1" ht="12.75">
      <c r="D2" s="36" t="s">
        <v>101</v>
      </c>
      <c r="AD2" s="99"/>
    </row>
    <row r="3" spans="1:60" s="98" customFormat="1" ht="12.75">
      <c r="A3" s="57"/>
      <c r="B3" s="57"/>
      <c r="O3" s="98" t="s">
        <v>26</v>
      </c>
      <c r="AA3" s="103" t="s">
        <v>27</v>
      </c>
      <c r="AB3" s="104" t="s">
        <v>28</v>
      </c>
      <c r="AC3" s="164" t="s">
        <v>29</v>
      </c>
      <c r="AD3" s="99"/>
      <c r="AF3" s="102"/>
      <c r="BC3" s="106" t="s">
        <v>27</v>
      </c>
      <c r="BD3" s="103" t="s">
        <v>28</v>
      </c>
      <c r="BE3" s="103" t="s">
        <v>27</v>
      </c>
      <c r="BF3" s="103" t="s">
        <v>29</v>
      </c>
      <c r="BG3" s="107" t="s">
        <v>38</v>
      </c>
      <c r="BH3" s="99"/>
    </row>
    <row r="4" spans="1:59" s="98" customFormat="1" ht="12.75">
      <c r="A4" s="172" t="s">
        <v>97</v>
      </c>
      <c r="B4" s="170"/>
      <c r="C4" s="50"/>
      <c r="D4" s="108"/>
      <c r="E4" s="109" t="s">
        <v>31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10" t="s">
        <v>32</v>
      </c>
      <c r="AB4" s="111" t="s">
        <v>33</v>
      </c>
      <c r="AC4" s="164" t="s">
        <v>34</v>
      </c>
      <c r="AD4" s="99"/>
      <c r="AE4" s="165"/>
      <c r="AF4" s="112" t="str">
        <f>A4</f>
        <v>2-Pa</v>
      </c>
      <c r="AG4" s="109" t="s">
        <v>35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13" t="s">
        <v>32</v>
      </c>
      <c r="BD4" s="110" t="s">
        <v>33</v>
      </c>
      <c r="BE4" s="110" t="s">
        <v>32</v>
      </c>
      <c r="BF4" s="110" t="s">
        <v>34</v>
      </c>
      <c r="BG4" s="57"/>
    </row>
    <row r="5" spans="1:59" s="98" customFormat="1" ht="12.75">
      <c r="A5" s="67" t="s">
        <v>36</v>
      </c>
      <c r="B5" s="50" t="s">
        <v>37</v>
      </c>
      <c r="C5" s="50"/>
      <c r="D5" s="157" t="s">
        <v>92</v>
      </c>
      <c r="E5" s="114">
        <v>1</v>
      </c>
      <c r="F5" s="114">
        <v>2</v>
      </c>
      <c r="G5" s="114">
        <v>3</v>
      </c>
      <c r="H5" s="114">
        <v>4</v>
      </c>
      <c r="I5" s="114">
        <v>5</v>
      </c>
      <c r="J5" s="114" t="s">
        <v>113</v>
      </c>
      <c r="K5" s="114" t="s">
        <v>112</v>
      </c>
      <c r="L5" s="114" t="s">
        <v>114</v>
      </c>
      <c r="M5" s="114" t="s">
        <v>115</v>
      </c>
      <c r="N5" s="114" t="s">
        <v>116</v>
      </c>
      <c r="O5" s="114">
        <v>7</v>
      </c>
      <c r="P5" s="114">
        <v>8</v>
      </c>
      <c r="Q5" s="114">
        <v>9</v>
      </c>
      <c r="R5" s="114">
        <v>10</v>
      </c>
      <c r="S5" s="114" t="s">
        <v>117</v>
      </c>
      <c r="T5" s="114" t="s">
        <v>118</v>
      </c>
      <c r="U5" s="114" t="s">
        <v>119</v>
      </c>
      <c r="V5" s="114" t="s">
        <v>120</v>
      </c>
      <c r="W5" s="114" t="s">
        <v>121</v>
      </c>
      <c r="X5" s="114">
        <v>12</v>
      </c>
      <c r="Y5" s="114">
        <v>13</v>
      </c>
      <c r="Z5" s="114">
        <v>14</v>
      </c>
      <c r="AA5" s="110" t="s">
        <v>40</v>
      </c>
      <c r="AB5" s="111" t="s">
        <v>41</v>
      </c>
      <c r="AC5" s="164" t="s">
        <v>43</v>
      </c>
      <c r="AD5" s="99"/>
      <c r="AE5" s="50" t="s">
        <v>36</v>
      </c>
      <c r="AF5" s="116" t="s">
        <v>37</v>
      </c>
      <c r="AG5" s="114">
        <v>1</v>
      </c>
      <c r="AH5" s="114">
        <v>2</v>
      </c>
      <c r="AI5" s="114">
        <v>3</v>
      </c>
      <c r="AJ5" s="114">
        <v>4</v>
      </c>
      <c r="AK5" s="114">
        <v>5</v>
      </c>
      <c r="AL5" s="114" t="s">
        <v>113</v>
      </c>
      <c r="AM5" s="114" t="s">
        <v>112</v>
      </c>
      <c r="AN5" s="114" t="s">
        <v>114</v>
      </c>
      <c r="AO5" s="114" t="s">
        <v>115</v>
      </c>
      <c r="AP5" s="114" t="s">
        <v>116</v>
      </c>
      <c r="AQ5" s="114">
        <v>7</v>
      </c>
      <c r="AR5" s="114">
        <v>8</v>
      </c>
      <c r="AS5" s="114">
        <v>9</v>
      </c>
      <c r="AT5" s="114">
        <v>10</v>
      </c>
      <c r="AU5" s="114" t="s">
        <v>117</v>
      </c>
      <c r="AV5" s="114" t="s">
        <v>118</v>
      </c>
      <c r="AW5" s="114" t="s">
        <v>119</v>
      </c>
      <c r="AX5" s="114" t="s">
        <v>120</v>
      </c>
      <c r="AY5" s="114" t="s">
        <v>121</v>
      </c>
      <c r="AZ5" s="114">
        <v>12</v>
      </c>
      <c r="BA5" s="114">
        <v>13</v>
      </c>
      <c r="BB5" s="114">
        <v>14</v>
      </c>
      <c r="BC5" s="115"/>
      <c r="BD5" s="110" t="s">
        <v>41</v>
      </c>
      <c r="BE5" s="110" t="s">
        <v>44</v>
      </c>
      <c r="BF5" s="110" t="s">
        <v>45</v>
      </c>
      <c r="BG5" s="57"/>
    </row>
    <row r="6" spans="1:59" s="98" customFormat="1" ht="12.75">
      <c r="A6" s="50"/>
      <c r="B6" s="126" t="s">
        <v>203</v>
      </c>
      <c r="C6" s="126" t="s">
        <v>204</v>
      </c>
      <c r="D6" s="158" t="s">
        <v>104</v>
      </c>
      <c r="E6" s="47"/>
      <c r="F6" s="43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50">
        <f aca="true" t="shared" si="0" ref="AA6:AA14">SUM(D6:Z6)</f>
        <v>0</v>
      </c>
      <c r="AB6" s="117">
        <v>123.23</v>
      </c>
      <c r="AC6" s="118">
        <f aca="true" t="shared" si="1" ref="AC6:AC14">AA6+AB6</f>
        <v>123.23</v>
      </c>
      <c r="AD6" s="163"/>
      <c r="AE6" s="119"/>
      <c r="AF6" s="119" t="str">
        <f aca="true" t="shared" si="2" ref="AF6:AF14">C6</f>
        <v>van den Hoek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50">
        <f aca="true" t="shared" si="3" ref="BC6:BC14">SUM(AG6:BB6)</f>
        <v>0</v>
      </c>
      <c r="BD6" s="117">
        <v>116.14</v>
      </c>
      <c r="BE6" s="117">
        <f aca="true" t="shared" si="4" ref="BE6:BE14">BC6+BD6</f>
        <v>116.14</v>
      </c>
      <c r="BF6" s="118">
        <f aca="true" t="shared" si="5" ref="BF6:BF14">AC6+BE6</f>
        <v>239.37</v>
      </c>
      <c r="BG6" s="182">
        <v>1</v>
      </c>
    </row>
    <row r="7" spans="1:59" s="98" customFormat="1" ht="12.75">
      <c r="A7" s="50"/>
      <c r="B7" s="50" t="s">
        <v>210</v>
      </c>
      <c r="C7" s="50" t="s">
        <v>211</v>
      </c>
      <c r="D7" s="158" t="s">
        <v>104</v>
      </c>
      <c r="E7" s="50"/>
      <c r="F7" s="12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>
        <f t="shared" si="0"/>
        <v>0</v>
      </c>
      <c r="AB7" s="117">
        <v>121.11</v>
      </c>
      <c r="AC7" s="118">
        <f t="shared" si="1"/>
        <v>121.11</v>
      </c>
      <c r="AD7" s="99"/>
      <c r="AE7" s="119"/>
      <c r="AF7" s="119" t="str">
        <f t="shared" si="2"/>
        <v>Holties</v>
      </c>
      <c r="AG7" s="50"/>
      <c r="AH7" s="50"/>
      <c r="AI7" s="50">
        <v>5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>
        <f t="shared" si="3"/>
        <v>5</v>
      </c>
      <c r="BD7" s="117">
        <v>121.17</v>
      </c>
      <c r="BE7" s="117">
        <f t="shared" si="4"/>
        <v>126.17</v>
      </c>
      <c r="BF7" s="118">
        <f t="shared" si="5"/>
        <v>247.28</v>
      </c>
      <c r="BG7" s="182">
        <v>2</v>
      </c>
    </row>
    <row r="8" spans="1:59" s="98" customFormat="1" ht="12.75">
      <c r="A8" s="50"/>
      <c r="B8" s="50" t="s">
        <v>205</v>
      </c>
      <c r="C8" s="50" t="s">
        <v>206</v>
      </c>
      <c r="D8" s="158" t="s">
        <v>104</v>
      </c>
      <c r="E8" s="50"/>
      <c r="F8" s="12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>
        <v>5</v>
      </c>
      <c r="Y8" s="50"/>
      <c r="Z8" s="50"/>
      <c r="AA8" s="50">
        <f t="shared" si="0"/>
        <v>5</v>
      </c>
      <c r="AB8" s="117">
        <v>126.42</v>
      </c>
      <c r="AC8" s="118">
        <f t="shared" si="1"/>
        <v>131.42000000000002</v>
      </c>
      <c r="AD8" s="99"/>
      <c r="AE8" s="119"/>
      <c r="AF8" s="119" t="str">
        <f t="shared" si="2"/>
        <v>Peters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>
        <f t="shared" si="3"/>
        <v>0</v>
      </c>
      <c r="BD8" s="117">
        <v>118.29</v>
      </c>
      <c r="BE8" s="117">
        <f t="shared" si="4"/>
        <v>118.29</v>
      </c>
      <c r="BF8" s="118">
        <f t="shared" si="5"/>
        <v>249.71000000000004</v>
      </c>
      <c r="BG8" s="182">
        <v>3</v>
      </c>
    </row>
    <row r="9" spans="1:59" s="98" customFormat="1" ht="12.75">
      <c r="A9" s="50"/>
      <c r="B9" s="126" t="s">
        <v>214</v>
      </c>
      <c r="C9" s="126" t="s">
        <v>215</v>
      </c>
      <c r="D9" s="158" t="s">
        <v>104</v>
      </c>
      <c r="E9" s="47"/>
      <c r="F9" s="43"/>
      <c r="G9" s="47"/>
      <c r="H9" s="47">
        <v>5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50">
        <f t="shared" si="0"/>
        <v>5</v>
      </c>
      <c r="AB9" s="117">
        <v>126.72</v>
      </c>
      <c r="AC9" s="118">
        <f t="shared" si="1"/>
        <v>131.72</v>
      </c>
      <c r="AD9" s="163"/>
      <c r="AE9" s="119"/>
      <c r="AF9" s="119" t="str">
        <f t="shared" si="2"/>
        <v>Mentink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v>5</v>
      </c>
      <c r="AT9" s="47"/>
      <c r="AU9" s="47"/>
      <c r="AV9" s="47"/>
      <c r="AW9" s="47"/>
      <c r="AX9" s="47"/>
      <c r="AY9" s="47"/>
      <c r="AZ9" s="47"/>
      <c r="BA9" s="47"/>
      <c r="BB9" s="47"/>
      <c r="BC9" s="50">
        <f t="shared" si="3"/>
        <v>5</v>
      </c>
      <c r="BD9" s="117">
        <v>122.72</v>
      </c>
      <c r="BE9" s="117">
        <f t="shared" si="4"/>
        <v>127.72</v>
      </c>
      <c r="BF9" s="118">
        <f t="shared" si="5"/>
        <v>259.44</v>
      </c>
      <c r="BG9" s="180">
        <v>4</v>
      </c>
    </row>
    <row r="10" spans="1:59" ht="12.75">
      <c r="A10" s="50"/>
      <c r="B10" s="50" t="s">
        <v>212</v>
      </c>
      <c r="C10" s="50" t="s">
        <v>213</v>
      </c>
      <c r="D10" s="158" t="s">
        <v>104</v>
      </c>
      <c r="E10" s="50"/>
      <c r="F10" s="129">
        <v>5</v>
      </c>
      <c r="G10" s="50"/>
      <c r="H10" s="50"/>
      <c r="I10" s="50"/>
      <c r="J10" s="50"/>
      <c r="K10" s="50"/>
      <c r="L10" s="50"/>
      <c r="M10" s="50"/>
      <c r="N10" s="50"/>
      <c r="O10" s="50">
        <v>5</v>
      </c>
      <c r="P10" s="50"/>
      <c r="Q10" s="50"/>
      <c r="R10" s="50">
        <v>5</v>
      </c>
      <c r="S10" s="50"/>
      <c r="T10" s="50"/>
      <c r="U10" s="50"/>
      <c r="V10" s="50"/>
      <c r="W10" s="50"/>
      <c r="X10" s="50"/>
      <c r="Y10" s="50"/>
      <c r="Z10" s="50"/>
      <c r="AA10" s="50">
        <f t="shared" si="0"/>
        <v>15</v>
      </c>
      <c r="AB10" s="117">
        <v>128.2</v>
      </c>
      <c r="AC10" s="118">
        <f t="shared" si="1"/>
        <v>143.2</v>
      </c>
      <c r="AD10" s="99"/>
      <c r="AE10" s="119"/>
      <c r="AF10" s="119" t="str">
        <f t="shared" si="2"/>
        <v>Wevers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>
        <f t="shared" si="3"/>
        <v>0</v>
      </c>
      <c r="BD10" s="117">
        <v>124.16</v>
      </c>
      <c r="BE10" s="117">
        <f t="shared" si="4"/>
        <v>124.16</v>
      </c>
      <c r="BF10" s="118">
        <f t="shared" si="5"/>
        <v>267.36</v>
      </c>
      <c r="BG10" s="180">
        <v>5</v>
      </c>
    </row>
    <row r="11" spans="1:59" ht="12.75">
      <c r="A11" s="50"/>
      <c r="B11" s="50" t="s">
        <v>209</v>
      </c>
      <c r="C11" s="50" t="s">
        <v>105</v>
      </c>
      <c r="D11" s="158" t="s">
        <v>104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>
        <v>5</v>
      </c>
      <c r="S11" s="50"/>
      <c r="T11" s="50"/>
      <c r="U11" s="50"/>
      <c r="V11" s="50"/>
      <c r="W11" s="50"/>
      <c r="X11" s="50"/>
      <c r="Y11" s="50"/>
      <c r="Z11" s="50"/>
      <c r="AA11" s="50">
        <f t="shared" si="0"/>
        <v>5</v>
      </c>
      <c r="AB11" s="117">
        <v>130.8</v>
      </c>
      <c r="AC11" s="118">
        <f t="shared" si="1"/>
        <v>135.8</v>
      </c>
      <c r="AD11" s="99"/>
      <c r="AE11" s="119"/>
      <c r="AF11" s="119" t="str">
        <f t="shared" si="2"/>
        <v>Letteboer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>
        <v>5</v>
      </c>
      <c r="AR11" s="50"/>
      <c r="AS11" s="50">
        <v>5</v>
      </c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f t="shared" si="3"/>
        <v>10</v>
      </c>
      <c r="BD11" s="117">
        <v>122.64</v>
      </c>
      <c r="BE11" s="117">
        <f t="shared" si="4"/>
        <v>132.64</v>
      </c>
      <c r="BF11" s="118">
        <f t="shared" si="5"/>
        <v>268.44</v>
      </c>
      <c r="BG11" s="133">
        <v>6</v>
      </c>
    </row>
    <row r="12" spans="1:59" ht="12.75">
      <c r="A12" s="50"/>
      <c r="B12" s="126" t="s">
        <v>230</v>
      </c>
      <c r="C12" s="126" t="s">
        <v>231</v>
      </c>
      <c r="D12" s="158" t="s">
        <v>104</v>
      </c>
      <c r="E12" s="12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50">
        <f t="shared" si="0"/>
        <v>0</v>
      </c>
      <c r="AB12" s="117">
        <v>134.13</v>
      </c>
      <c r="AC12" s="118">
        <f t="shared" si="1"/>
        <v>134.13</v>
      </c>
      <c r="AE12" s="119"/>
      <c r="AF12" s="119" t="str">
        <f t="shared" si="2"/>
        <v>Hofkes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>
        <v>5</v>
      </c>
      <c r="AX12" s="47"/>
      <c r="AY12" s="47"/>
      <c r="AZ12" s="47"/>
      <c r="BA12" s="47"/>
      <c r="BB12" s="47"/>
      <c r="BC12" s="50">
        <f t="shared" si="3"/>
        <v>5</v>
      </c>
      <c r="BD12" s="117">
        <v>138.1</v>
      </c>
      <c r="BE12" s="117">
        <f t="shared" si="4"/>
        <v>143.1</v>
      </c>
      <c r="BF12" s="118">
        <f t="shared" si="5"/>
        <v>277.23</v>
      </c>
      <c r="BG12" s="180">
        <v>7</v>
      </c>
    </row>
    <row r="13" spans="1:59" ht="12.75">
      <c r="A13" s="50"/>
      <c r="B13" s="50" t="s">
        <v>207</v>
      </c>
      <c r="C13" s="50" t="s">
        <v>208</v>
      </c>
      <c r="D13" s="158" t="s">
        <v>104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>
        <f t="shared" si="0"/>
        <v>0</v>
      </c>
      <c r="AB13" s="117">
        <v>131.7</v>
      </c>
      <c r="AC13" s="118">
        <f t="shared" si="1"/>
        <v>131.7</v>
      </c>
      <c r="AD13" s="99"/>
      <c r="AE13" s="119"/>
      <c r="AF13" s="119" t="str">
        <f t="shared" si="2"/>
        <v>Meijerink</v>
      </c>
      <c r="AG13" s="50"/>
      <c r="AH13" s="50">
        <v>5</v>
      </c>
      <c r="AI13" s="50"/>
      <c r="AJ13" s="50"/>
      <c r="AK13" s="50">
        <v>5</v>
      </c>
      <c r="AL13" s="50"/>
      <c r="AM13" s="50"/>
      <c r="AN13" s="50"/>
      <c r="AO13" s="50"/>
      <c r="AP13" s="50"/>
      <c r="AQ13" s="50">
        <v>5</v>
      </c>
      <c r="AR13" s="50"/>
      <c r="AS13" s="50">
        <v>5</v>
      </c>
      <c r="AT13" s="50"/>
      <c r="AU13" s="50"/>
      <c r="AV13" s="50">
        <v>5</v>
      </c>
      <c r="AW13" s="50">
        <v>5</v>
      </c>
      <c r="AX13" s="50"/>
      <c r="AY13" s="50"/>
      <c r="AZ13" s="50"/>
      <c r="BA13" s="50"/>
      <c r="BB13" s="50"/>
      <c r="BC13" s="50">
        <f t="shared" si="3"/>
        <v>30</v>
      </c>
      <c r="BD13" s="117">
        <v>129.68</v>
      </c>
      <c r="BE13" s="117">
        <f t="shared" si="4"/>
        <v>159.68</v>
      </c>
      <c r="BF13" s="118">
        <f t="shared" si="5"/>
        <v>291.38</v>
      </c>
      <c r="BG13" s="180">
        <v>8</v>
      </c>
    </row>
    <row r="14" spans="1:59" ht="12.75">
      <c r="A14" s="50"/>
      <c r="B14" s="50" t="s">
        <v>202</v>
      </c>
      <c r="C14" s="50" t="s">
        <v>127</v>
      </c>
      <c r="D14" s="158" t="s">
        <v>104</v>
      </c>
      <c r="E14" s="50"/>
      <c r="F14" s="50"/>
      <c r="G14" s="50">
        <v>5</v>
      </c>
      <c r="H14" s="50"/>
      <c r="I14" s="50">
        <v>5</v>
      </c>
      <c r="J14" s="50"/>
      <c r="K14" s="50"/>
      <c r="L14" s="50"/>
      <c r="M14" s="50"/>
      <c r="N14" s="50"/>
      <c r="O14" s="50">
        <v>5</v>
      </c>
      <c r="P14" s="50"/>
      <c r="Q14" s="50">
        <v>5</v>
      </c>
      <c r="R14" s="50"/>
      <c r="S14" s="50">
        <v>5</v>
      </c>
      <c r="T14" s="50"/>
      <c r="U14" s="50"/>
      <c r="V14" s="50"/>
      <c r="W14" s="50"/>
      <c r="X14" s="50"/>
      <c r="Y14" s="50"/>
      <c r="Z14" s="50">
        <v>5</v>
      </c>
      <c r="AA14" s="50">
        <f t="shared" si="0"/>
        <v>30</v>
      </c>
      <c r="AB14" s="117">
        <v>135.06</v>
      </c>
      <c r="AC14" s="118">
        <f t="shared" si="1"/>
        <v>165.06</v>
      </c>
      <c r="AD14" s="99"/>
      <c r="AE14" s="119"/>
      <c r="AF14" s="119" t="str">
        <f t="shared" si="2"/>
        <v>Schuiling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>
        <v>5</v>
      </c>
      <c r="AR14" s="50"/>
      <c r="AS14" s="50"/>
      <c r="AT14" s="50"/>
      <c r="AU14" s="50">
        <v>5</v>
      </c>
      <c r="AV14" s="50"/>
      <c r="AW14" s="50"/>
      <c r="AX14" s="50"/>
      <c r="AY14" s="50"/>
      <c r="AZ14" s="50">
        <v>5</v>
      </c>
      <c r="BA14" s="50"/>
      <c r="BB14" s="50"/>
      <c r="BC14" s="50">
        <f t="shared" si="3"/>
        <v>15</v>
      </c>
      <c r="BD14" s="117">
        <v>127.78</v>
      </c>
      <c r="BE14" s="117">
        <f t="shared" si="4"/>
        <v>142.78</v>
      </c>
      <c r="BF14" s="118">
        <f t="shared" si="5"/>
        <v>307.84000000000003</v>
      </c>
      <c r="BG14" s="180">
        <v>10</v>
      </c>
    </row>
    <row r="15" spans="1:59" ht="12.75">
      <c r="A15" s="50"/>
      <c r="B15" s="47"/>
      <c r="C15" s="47"/>
      <c r="D15" s="158" t="s">
        <v>104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>
        <f aca="true" t="shared" si="6" ref="AA15:AA22">SUM(D15:Z15)</f>
        <v>0</v>
      </c>
      <c r="AB15" s="117"/>
      <c r="AC15" s="118">
        <f aca="true" t="shared" si="7" ref="AC15:AC22">AA15+AB15</f>
        <v>0</v>
      </c>
      <c r="AD15" s="99"/>
      <c r="AE15" s="119"/>
      <c r="AF15" s="119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f aca="true" t="shared" si="8" ref="BC15:BC22">SUM(AG15:BB15)</f>
        <v>0</v>
      </c>
      <c r="BD15" s="117"/>
      <c r="BE15" s="117">
        <f aca="true" t="shared" si="9" ref="BE15:BE22">BC15+BD15</f>
        <v>0</v>
      </c>
      <c r="BF15" s="118">
        <f aca="true" t="shared" si="10" ref="BF15:BF22">AC15+BE15</f>
        <v>0</v>
      </c>
      <c r="BG15" s="128">
        <v>11</v>
      </c>
    </row>
    <row r="16" spans="1:59" ht="12.75">
      <c r="A16" s="50"/>
      <c r="B16" s="126"/>
      <c r="C16" s="126"/>
      <c r="D16" s="158" t="s">
        <v>104</v>
      </c>
      <c r="E16" s="12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50">
        <f t="shared" si="6"/>
        <v>0</v>
      </c>
      <c r="AB16" s="117"/>
      <c r="AC16" s="118">
        <f t="shared" si="7"/>
        <v>0</v>
      </c>
      <c r="AE16" s="119"/>
      <c r="AF16" s="119">
        <f aca="true" t="shared" si="11" ref="AF16:AF22">C16</f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50">
        <f t="shared" si="8"/>
        <v>0</v>
      </c>
      <c r="BD16" s="117"/>
      <c r="BE16" s="117">
        <f t="shared" si="9"/>
        <v>0</v>
      </c>
      <c r="BF16" s="118">
        <f t="shared" si="10"/>
        <v>0</v>
      </c>
      <c r="BG16" s="133">
        <v>12</v>
      </c>
    </row>
    <row r="17" spans="1:59" ht="12.75">
      <c r="A17" s="50"/>
      <c r="B17" s="126"/>
      <c r="C17" s="126"/>
      <c r="D17" s="158" t="s">
        <v>104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f t="shared" si="6"/>
        <v>0</v>
      </c>
      <c r="AB17" s="117"/>
      <c r="AC17" s="118">
        <f t="shared" si="7"/>
        <v>0</v>
      </c>
      <c r="AD17" s="99"/>
      <c r="AE17" s="119"/>
      <c r="AF17" s="119">
        <f t="shared" si="11"/>
        <v>0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>
        <f t="shared" si="8"/>
        <v>0</v>
      </c>
      <c r="BD17" s="117"/>
      <c r="BE17" s="117">
        <f t="shared" si="9"/>
        <v>0</v>
      </c>
      <c r="BF17" s="118">
        <f t="shared" si="10"/>
        <v>0</v>
      </c>
      <c r="BG17" s="133">
        <v>13</v>
      </c>
    </row>
    <row r="18" spans="1:59" ht="12.75">
      <c r="A18" s="50"/>
      <c r="B18" s="126"/>
      <c r="C18" s="126"/>
      <c r="D18" s="158" t="s">
        <v>104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>
        <f t="shared" si="6"/>
        <v>0</v>
      </c>
      <c r="AB18" s="117"/>
      <c r="AC18" s="118">
        <f t="shared" si="7"/>
        <v>0</v>
      </c>
      <c r="AD18" s="99"/>
      <c r="AE18" s="119"/>
      <c r="AF18" s="119">
        <f t="shared" si="11"/>
        <v>0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>
        <f t="shared" si="8"/>
        <v>0</v>
      </c>
      <c r="BD18" s="117"/>
      <c r="BE18" s="117">
        <f t="shared" si="9"/>
        <v>0</v>
      </c>
      <c r="BF18" s="118">
        <f t="shared" si="10"/>
        <v>0</v>
      </c>
      <c r="BG18" s="133">
        <v>14</v>
      </c>
    </row>
    <row r="19" spans="1:59" ht="12.75">
      <c r="A19" s="50"/>
      <c r="B19" s="126"/>
      <c r="C19" s="126"/>
      <c r="D19" s="158" t="s">
        <v>104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0">
        <f t="shared" si="6"/>
        <v>0</v>
      </c>
      <c r="AB19" s="117"/>
      <c r="AC19" s="118">
        <f t="shared" si="7"/>
        <v>0</v>
      </c>
      <c r="AE19" s="119"/>
      <c r="AF19" s="119">
        <f t="shared" si="11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50">
        <f t="shared" si="8"/>
        <v>0</v>
      </c>
      <c r="BD19" s="117"/>
      <c r="BE19" s="117">
        <f t="shared" si="9"/>
        <v>0</v>
      </c>
      <c r="BF19" s="118">
        <f t="shared" si="10"/>
        <v>0</v>
      </c>
      <c r="BG19" s="133">
        <v>15</v>
      </c>
    </row>
    <row r="20" spans="1:59" ht="12.75">
      <c r="A20" s="50"/>
      <c r="B20" s="126"/>
      <c r="C20" s="126"/>
      <c r="D20" s="178" t="s">
        <v>104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126">
        <f t="shared" si="6"/>
        <v>0</v>
      </c>
      <c r="AB20" s="47"/>
      <c r="AC20" s="118">
        <f t="shared" si="7"/>
        <v>0</v>
      </c>
      <c r="AE20" s="47"/>
      <c r="AF20" s="120">
        <f t="shared" si="11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50">
        <f t="shared" si="8"/>
        <v>0</v>
      </c>
      <c r="BD20" s="47"/>
      <c r="BE20" s="117">
        <f t="shared" si="9"/>
        <v>0</v>
      </c>
      <c r="BF20" s="118">
        <f t="shared" si="10"/>
        <v>0</v>
      </c>
      <c r="BG20" s="133">
        <v>16</v>
      </c>
    </row>
    <row r="21" spans="1:59" ht="12.75">
      <c r="A21" s="50"/>
      <c r="B21" s="50"/>
      <c r="C21" s="50"/>
      <c r="D21" s="178" t="s">
        <v>104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>
        <f t="shared" si="6"/>
        <v>0</v>
      </c>
      <c r="AB21" s="117"/>
      <c r="AC21" s="118">
        <f t="shared" si="7"/>
        <v>0</v>
      </c>
      <c r="AD21" s="99"/>
      <c r="AE21" s="119"/>
      <c r="AF21" s="119">
        <f t="shared" si="11"/>
        <v>0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>
        <f t="shared" si="8"/>
        <v>0</v>
      </c>
      <c r="BD21" s="117"/>
      <c r="BE21" s="117">
        <f t="shared" si="9"/>
        <v>0</v>
      </c>
      <c r="BF21" s="118">
        <f t="shared" si="10"/>
        <v>0</v>
      </c>
      <c r="BG21" s="180">
        <v>17</v>
      </c>
    </row>
    <row r="22" spans="1:59" ht="12.75">
      <c r="A22" s="47"/>
      <c r="B22" s="50"/>
      <c r="C22" s="50"/>
      <c r="D22" s="178" t="s">
        <v>104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>
        <f t="shared" si="6"/>
        <v>0</v>
      </c>
      <c r="AB22" s="117"/>
      <c r="AC22" s="118">
        <f t="shared" si="7"/>
        <v>0</v>
      </c>
      <c r="AD22" s="99"/>
      <c r="AE22" s="119"/>
      <c r="AF22" s="119">
        <f t="shared" si="11"/>
        <v>0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>
        <f t="shared" si="8"/>
        <v>0</v>
      </c>
      <c r="BD22" s="117"/>
      <c r="BE22" s="117">
        <f t="shared" si="9"/>
        <v>0</v>
      </c>
      <c r="BF22" s="118">
        <f t="shared" si="10"/>
        <v>0</v>
      </c>
      <c r="BG22" s="133">
        <v>18</v>
      </c>
    </row>
    <row r="25" ht="12.75">
      <c r="B25" s="166"/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4"/>
  <sheetViews>
    <sheetView tabSelected="1" zoomScalePageLayoutView="0" workbookViewId="0" topLeftCell="V1">
      <selection activeCell="BG20" sqref="BG20"/>
    </sheetView>
  </sheetViews>
  <sheetFormatPr defaultColWidth="8.7109375" defaultRowHeight="12.75"/>
  <cols>
    <col min="1" max="1" width="7.140625" style="98" bestFit="1" customWidth="1"/>
    <col min="2" max="2" width="7.28125" style="98" bestFit="1" customWidth="1"/>
    <col min="3" max="3" width="10.7109375" style="98" bestFit="1" customWidth="1"/>
    <col min="4" max="4" width="6.8515625" style="98" customWidth="1"/>
    <col min="5" max="26" width="4.00390625" style="98" customWidth="1"/>
    <col min="27" max="27" width="8.140625" style="98" customWidth="1"/>
    <col min="28" max="28" width="9.00390625" style="98" customWidth="1"/>
    <col min="29" max="29" width="9.421875" style="98" customWidth="1"/>
    <col min="30" max="30" width="4.7109375" style="98" customWidth="1"/>
    <col min="31" max="31" width="6.28125" style="98" bestFit="1" customWidth="1"/>
    <col min="32" max="32" width="10.7109375" style="98" bestFit="1" customWidth="1"/>
    <col min="33" max="54" width="3.7109375" style="98" customWidth="1"/>
    <col min="55" max="55" width="5.7109375" style="98" customWidth="1"/>
    <col min="56" max="56" width="7.421875" style="98" customWidth="1"/>
    <col min="57" max="57" width="7.7109375" style="98" customWidth="1"/>
    <col min="58" max="58" width="8.7109375" style="98" customWidth="1"/>
    <col min="59" max="59" width="7.00390625" style="98" customWidth="1"/>
    <col min="60" max="16384" width="8.7109375" style="98" customWidth="1"/>
  </cols>
  <sheetData>
    <row r="1" ht="12.75">
      <c r="D1" s="36" t="s">
        <v>101</v>
      </c>
    </row>
    <row r="3" spans="2:60" ht="12.75">
      <c r="B3" s="57"/>
      <c r="O3" s="98" t="s">
        <v>26</v>
      </c>
      <c r="AA3" s="103" t="s">
        <v>27</v>
      </c>
      <c r="AB3" s="105" t="s">
        <v>28</v>
      </c>
      <c r="AC3" s="105" t="s">
        <v>29</v>
      </c>
      <c r="AF3" s="102"/>
      <c r="BC3" s="106" t="s">
        <v>27</v>
      </c>
      <c r="BD3" s="103" t="s">
        <v>28</v>
      </c>
      <c r="BE3" s="103" t="s">
        <v>27</v>
      </c>
      <c r="BF3" s="103" t="s">
        <v>29</v>
      </c>
      <c r="BG3" s="107" t="s">
        <v>38</v>
      </c>
      <c r="BH3" s="99"/>
    </row>
    <row r="4" spans="1:59" ht="12.75">
      <c r="A4" s="172" t="s">
        <v>99</v>
      </c>
      <c r="B4" s="50"/>
      <c r="C4" s="50"/>
      <c r="D4" s="108"/>
      <c r="E4" s="109" t="s">
        <v>31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10" t="s">
        <v>32</v>
      </c>
      <c r="AB4" s="111" t="s">
        <v>33</v>
      </c>
      <c r="AC4" s="111" t="s">
        <v>34</v>
      </c>
      <c r="AE4" s="41"/>
      <c r="AF4" s="112" t="str">
        <f>A4</f>
        <v>4-Po</v>
      </c>
      <c r="AG4" s="109" t="s">
        <v>35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13" t="s">
        <v>32</v>
      </c>
      <c r="BD4" s="110" t="s">
        <v>33</v>
      </c>
      <c r="BE4" s="110" t="s">
        <v>32</v>
      </c>
      <c r="BF4" s="110" t="s">
        <v>34</v>
      </c>
      <c r="BG4" s="57"/>
    </row>
    <row r="5" spans="1:59" ht="12.75">
      <c r="A5" s="67" t="s">
        <v>36</v>
      </c>
      <c r="B5" s="50" t="s">
        <v>37</v>
      </c>
      <c r="C5" s="50"/>
      <c r="D5" s="174" t="s">
        <v>92</v>
      </c>
      <c r="E5" s="114">
        <v>1</v>
      </c>
      <c r="F5" s="114">
        <v>2</v>
      </c>
      <c r="G5" s="114">
        <v>3</v>
      </c>
      <c r="H5" s="114">
        <v>4</v>
      </c>
      <c r="I5" s="114">
        <v>5</v>
      </c>
      <c r="J5" s="114" t="s">
        <v>113</v>
      </c>
      <c r="K5" s="114" t="s">
        <v>112</v>
      </c>
      <c r="L5" s="114" t="s">
        <v>114</v>
      </c>
      <c r="M5" s="114" t="s">
        <v>115</v>
      </c>
      <c r="N5" s="114" t="s">
        <v>116</v>
      </c>
      <c r="O5" s="114">
        <v>7</v>
      </c>
      <c r="P5" s="114">
        <v>8</v>
      </c>
      <c r="Q5" s="114">
        <v>9</v>
      </c>
      <c r="R5" s="114">
        <v>10</v>
      </c>
      <c r="S5" s="114" t="s">
        <v>117</v>
      </c>
      <c r="T5" s="114" t="s">
        <v>118</v>
      </c>
      <c r="U5" s="114" t="s">
        <v>119</v>
      </c>
      <c r="V5" s="114" t="s">
        <v>120</v>
      </c>
      <c r="W5" s="114" t="s">
        <v>121</v>
      </c>
      <c r="X5" s="114">
        <v>12</v>
      </c>
      <c r="Y5" s="114">
        <v>13</v>
      </c>
      <c r="Z5" s="114">
        <v>14</v>
      </c>
      <c r="AA5" s="110" t="s">
        <v>40</v>
      </c>
      <c r="AB5" s="111" t="s">
        <v>41</v>
      </c>
      <c r="AC5" s="111" t="s">
        <v>43</v>
      </c>
      <c r="AE5" s="115" t="s">
        <v>36</v>
      </c>
      <c r="AF5" s="116" t="s">
        <v>37</v>
      </c>
      <c r="AG5" s="114">
        <v>1</v>
      </c>
      <c r="AH5" s="114">
        <v>2</v>
      </c>
      <c r="AI5" s="114">
        <v>3</v>
      </c>
      <c r="AJ5" s="114">
        <v>4</v>
      </c>
      <c r="AK5" s="114">
        <v>5</v>
      </c>
      <c r="AL5" s="114" t="s">
        <v>113</v>
      </c>
      <c r="AM5" s="114" t="s">
        <v>112</v>
      </c>
      <c r="AN5" s="114" t="s">
        <v>114</v>
      </c>
      <c r="AO5" s="114" t="s">
        <v>115</v>
      </c>
      <c r="AP5" s="114" t="s">
        <v>116</v>
      </c>
      <c r="AQ5" s="114">
        <v>7</v>
      </c>
      <c r="AR5" s="114">
        <v>8</v>
      </c>
      <c r="AS5" s="114">
        <v>9</v>
      </c>
      <c r="AT5" s="114">
        <v>10</v>
      </c>
      <c r="AU5" s="114" t="s">
        <v>117</v>
      </c>
      <c r="AV5" s="114" t="s">
        <v>118</v>
      </c>
      <c r="AW5" s="114" t="s">
        <v>119</v>
      </c>
      <c r="AX5" s="114" t="s">
        <v>120</v>
      </c>
      <c r="AY5" s="114" t="s">
        <v>121</v>
      </c>
      <c r="AZ5" s="114">
        <v>12</v>
      </c>
      <c r="BA5" s="114">
        <v>13</v>
      </c>
      <c r="BB5" s="114">
        <v>14</v>
      </c>
      <c r="BC5" s="115"/>
      <c r="BD5" s="110" t="s">
        <v>41</v>
      </c>
      <c r="BE5" s="110" t="s">
        <v>44</v>
      </c>
      <c r="BF5" s="110" t="s">
        <v>45</v>
      </c>
      <c r="BG5" s="57"/>
    </row>
    <row r="6" spans="1:59" ht="12.75">
      <c r="A6" s="50"/>
      <c r="B6" s="126" t="s">
        <v>224</v>
      </c>
      <c r="C6" s="126" t="s">
        <v>225</v>
      </c>
      <c r="D6" s="158" t="s">
        <v>106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>
        <v>5</v>
      </c>
      <c r="V6" s="50"/>
      <c r="W6" s="50"/>
      <c r="X6" s="50"/>
      <c r="Y6" s="50"/>
      <c r="Z6" s="50"/>
      <c r="AA6" s="50">
        <f aca="true" t="shared" si="0" ref="AA6:AA11">SUM(E6:Z6)</f>
        <v>5</v>
      </c>
      <c r="AB6" s="117">
        <v>113.59</v>
      </c>
      <c r="AC6" s="118">
        <f aca="true" t="shared" si="1" ref="AC6:AC11">SUM(AA6+AB6)</f>
        <v>118.59</v>
      </c>
      <c r="AD6" s="50"/>
      <c r="AE6" s="119"/>
      <c r="AF6" s="119" t="str">
        <f aca="true" t="shared" si="2" ref="AF6:AF11">C6</f>
        <v>Hammink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>
        <f aca="true" t="shared" si="3" ref="BC6:BC11">SUM(AG6:BB6)</f>
        <v>0</v>
      </c>
      <c r="BD6" s="117">
        <v>109.58</v>
      </c>
      <c r="BE6" s="117">
        <f aca="true" t="shared" si="4" ref="BE6:BE11">BC6+BD6</f>
        <v>109.58</v>
      </c>
      <c r="BF6" s="118">
        <f aca="true" t="shared" si="5" ref="BF6:BF11">AC6+BE6</f>
        <v>228.17000000000002</v>
      </c>
      <c r="BG6" s="182">
        <v>1</v>
      </c>
    </row>
    <row r="7" spans="1:59" ht="12.75">
      <c r="A7" s="50"/>
      <c r="B7" s="126" t="s">
        <v>218</v>
      </c>
      <c r="C7" s="126" t="s">
        <v>219</v>
      </c>
      <c r="D7" s="175" t="s">
        <v>106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>
        <v>5</v>
      </c>
      <c r="AA7" s="50">
        <f t="shared" si="0"/>
        <v>5</v>
      </c>
      <c r="AB7" s="117">
        <v>133.16</v>
      </c>
      <c r="AC7" s="118">
        <f t="shared" si="1"/>
        <v>138.16</v>
      </c>
      <c r="AD7" s="115"/>
      <c r="AE7" s="119"/>
      <c r="AF7" s="119" t="str">
        <f t="shared" si="2"/>
        <v>Dijkhuis</v>
      </c>
      <c r="AG7" s="115"/>
      <c r="AH7" s="115"/>
      <c r="AI7" s="115">
        <v>5</v>
      </c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>
        <v>5</v>
      </c>
      <c r="AU7" s="115"/>
      <c r="AV7" s="115"/>
      <c r="AW7" s="115"/>
      <c r="AX7" s="115"/>
      <c r="AY7" s="115"/>
      <c r="AZ7" s="115"/>
      <c r="BA7" s="115"/>
      <c r="BB7" s="115"/>
      <c r="BC7" s="115">
        <f t="shared" si="3"/>
        <v>10</v>
      </c>
      <c r="BD7" s="104">
        <v>124.44</v>
      </c>
      <c r="BE7" s="104">
        <f t="shared" si="4"/>
        <v>134.44</v>
      </c>
      <c r="BF7" s="160">
        <f t="shared" si="5"/>
        <v>272.6</v>
      </c>
      <c r="BG7" s="182">
        <v>2</v>
      </c>
    </row>
    <row r="8" spans="1:59" ht="12.75">
      <c r="A8" s="50"/>
      <c r="B8" s="126" t="s">
        <v>226</v>
      </c>
      <c r="C8" s="126" t="s">
        <v>227</v>
      </c>
      <c r="D8" s="158" t="s">
        <v>106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50">
        <f t="shared" si="0"/>
        <v>0</v>
      </c>
      <c r="AB8" s="117">
        <v>139.38</v>
      </c>
      <c r="AC8" s="118">
        <f t="shared" si="1"/>
        <v>139.38</v>
      </c>
      <c r="AD8" s="115"/>
      <c r="AE8" s="119"/>
      <c r="AF8" s="119" t="str">
        <f t="shared" si="2"/>
        <v>Elburg</v>
      </c>
      <c r="AG8" s="115"/>
      <c r="AH8" s="115">
        <v>5</v>
      </c>
      <c r="AI8" s="115"/>
      <c r="AJ8" s="115">
        <v>5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>
        <v>5</v>
      </c>
      <c r="BC8" s="50">
        <f t="shared" si="3"/>
        <v>15</v>
      </c>
      <c r="BD8" s="104">
        <v>150.64</v>
      </c>
      <c r="BE8" s="117">
        <f t="shared" si="4"/>
        <v>165.64</v>
      </c>
      <c r="BF8" s="118">
        <f t="shared" si="5"/>
        <v>305.02</v>
      </c>
      <c r="BG8" s="180">
        <v>3</v>
      </c>
    </row>
    <row r="9" spans="1:59" ht="12.75">
      <c r="A9" s="50"/>
      <c r="B9" s="126" t="s">
        <v>220</v>
      </c>
      <c r="C9" s="126" t="s">
        <v>221</v>
      </c>
      <c r="D9" s="175" t="s">
        <v>106</v>
      </c>
      <c r="E9" s="115"/>
      <c r="F9" s="115"/>
      <c r="G9" s="115">
        <v>5</v>
      </c>
      <c r="H9" s="115"/>
      <c r="I9" s="115"/>
      <c r="J9" s="115"/>
      <c r="K9" s="115"/>
      <c r="L9" s="115"/>
      <c r="M9" s="115"/>
      <c r="N9" s="115"/>
      <c r="O9" s="115"/>
      <c r="P9" s="115"/>
      <c r="Q9" s="115">
        <v>5</v>
      </c>
      <c r="R9" s="115"/>
      <c r="S9" s="115"/>
      <c r="T9" s="115"/>
      <c r="U9" s="115"/>
      <c r="V9" s="115"/>
      <c r="W9" s="115"/>
      <c r="X9" s="115">
        <v>5</v>
      </c>
      <c r="Y9" s="115">
        <v>5</v>
      </c>
      <c r="Z9" s="115">
        <v>5</v>
      </c>
      <c r="AA9" s="50">
        <f t="shared" si="0"/>
        <v>25</v>
      </c>
      <c r="AB9" s="117">
        <v>127.02</v>
      </c>
      <c r="AC9" s="118">
        <f t="shared" si="1"/>
        <v>152.01999999999998</v>
      </c>
      <c r="AD9" s="115"/>
      <c r="AE9" s="119"/>
      <c r="AF9" s="119" t="str">
        <f t="shared" si="2"/>
        <v>Mulder</v>
      </c>
      <c r="AG9" s="115"/>
      <c r="AH9" s="115"/>
      <c r="AI9" s="115"/>
      <c r="AJ9" s="115"/>
      <c r="AK9" s="115">
        <v>5</v>
      </c>
      <c r="AL9" s="115"/>
      <c r="AM9" s="115"/>
      <c r="AN9" s="115"/>
      <c r="AO9" s="115"/>
      <c r="AP9" s="115">
        <v>5</v>
      </c>
      <c r="AQ9" s="115"/>
      <c r="AR9" s="115"/>
      <c r="AS9" s="115">
        <v>5</v>
      </c>
      <c r="AT9" s="115">
        <v>5</v>
      </c>
      <c r="AU9" s="115"/>
      <c r="AV9" s="115"/>
      <c r="AW9" s="115"/>
      <c r="AX9" s="115"/>
      <c r="AY9" s="115"/>
      <c r="AZ9" s="115"/>
      <c r="BA9" s="115"/>
      <c r="BB9" s="115"/>
      <c r="BC9" s="115">
        <f t="shared" si="3"/>
        <v>20</v>
      </c>
      <c r="BD9" s="104">
        <v>138.62</v>
      </c>
      <c r="BE9" s="104">
        <f t="shared" si="4"/>
        <v>158.62</v>
      </c>
      <c r="BF9" s="160">
        <f t="shared" si="5"/>
        <v>310.64</v>
      </c>
      <c r="BG9" s="180">
        <v>4</v>
      </c>
    </row>
    <row r="10" spans="1:59" ht="12.75">
      <c r="A10" s="50"/>
      <c r="B10" s="126" t="s">
        <v>222</v>
      </c>
      <c r="C10" s="126" t="s">
        <v>223</v>
      </c>
      <c r="D10" s="158" t="s">
        <v>106</v>
      </c>
      <c r="E10" s="115"/>
      <c r="F10" s="115"/>
      <c r="G10" s="115"/>
      <c r="H10" s="115">
        <v>5</v>
      </c>
      <c r="I10" s="115"/>
      <c r="J10" s="115"/>
      <c r="K10" s="115"/>
      <c r="L10" s="115"/>
      <c r="M10" s="115"/>
      <c r="N10" s="115"/>
      <c r="O10" s="115">
        <v>5</v>
      </c>
      <c r="P10" s="115"/>
      <c r="Q10" s="115"/>
      <c r="R10" s="115"/>
      <c r="S10" s="115"/>
      <c r="T10" s="115"/>
      <c r="U10" s="115">
        <v>5</v>
      </c>
      <c r="V10" s="115"/>
      <c r="W10" s="115"/>
      <c r="X10" s="115"/>
      <c r="Y10" s="115"/>
      <c r="Z10" s="115"/>
      <c r="AA10" s="50">
        <f t="shared" si="0"/>
        <v>15</v>
      </c>
      <c r="AB10" s="117">
        <v>154.75</v>
      </c>
      <c r="AC10" s="118">
        <f t="shared" si="1"/>
        <v>169.75</v>
      </c>
      <c r="AD10" s="115"/>
      <c r="AE10" s="119"/>
      <c r="AF10" s="119" t="str">
        <f t="shared" si="2"/>
        <v>Venema</v>
      </c>
      <c r="AG10" s="115"/>
      <c r="AH10" s="115"/>
      <c r="AI10" s="115">
        <v>5</v>
      </c>
      <c r="AJ10" s="115"/>
      <c r="AK10" s="115">
        <v>5</v>
      </c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50">
        <f t="shared" si="3"/>
        <v>10</v>
      </c>
      <c r="BD10" s="104">
        <v>149.69</v>
      </c>
      <c r="BE10" s="117">
        <f t="shared" si="4"/>
        <v>159.69</v>
      </c>
      <c r="BF10" s="118">
        <f t="shared" si="5"/>
        <v>329.44</v>
      </c>
      <c r="BG10" s="180">
        <v>5</v>
      </c>
    </row>
    <row r="11" spans="1:59" ht="12.75">
      <c r="A11" s="50"/>
      <c r="B11" s="126" t="s">
        <v>216</v>
      </c>
      <c r="C11" s="126" t="s">
        <v>217</v>
      </c>
      <c r="D11" s="178" t="s">
        <v>106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>
        <v>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>
        <f t="shared" si="0"/>
        <v>5</v>
      </c>
      <c r="AB11" s="117">
        <v>169.15</v>
      </c>
      <c r="AC11" s="118">
        <f t="shared" si="1"/>
        <v>174.15</v>
      </c>
      <c r="AD11" s="50"/>
      <c r="AE11" s="119"/>
      <c r="AF11" s="119" t="str">
        <f t="shared" si="2"/>
        <v>Otter</v>
      </c>
      <c r="AG11" s="50"/>
      <c r="AH11" s="50"/>
      <c r="AI11" s="50"/>
      <c r="AJ11" s="50"/>
      <c r="AK11" s="50">
        <v>5</v>
      </c>
      <c r="AL11" s="50"/>
      <c r="AM11" s="50"/>
      <c r="AN11" s="50"/>
      <c r="AO11" s="50"/>
      <c r="AP11" s="50"/>
      <c r="AQ11" s="50"/>
      <c r="AR11" s="50">
        <v>5</v>
      </c>
      <c r="AS11" s="50"/>
      <c r="AT11" s="50"/>
      <c r="AU11" s="50"/>
      <c r="AV11" s="50"/>
      <c r="AW11" s="50"/>
      <c r="AX11" s="50"/>
      <c r="AY11" s="50"/>
      <c r="AZ11" s="50"/>
      <c r="BA11" s="50"/>
      <c r="BB11" s="50">
        <v>5</v>
      </c>
      <c r="BC11" s="50">
        <f t="shared" si="3"/>
        <v>15</v>
      </c>
      <c r="BD11" s="117">
        <v>165.67</v>
      </c>
      <c r="BE11" s="117">
        <f t="shared" si="4"/>
        <v>180.67</v>
      </c>
      <c r="BF11" s="118">
        <f t="shared" si="5"/>
        <v>354.82</v>
      </c>
      <c r="BG11" s="180">
        <v>6</v>
      </c>
    </row>
    <row r="13" ht="12.75">
      <c r="R13" s="98" t="s">
        <v>26</v>
      </c>
    </row>
    <row r="16" spans="1:60" ht="12.75">
      <c r="A16" s="57"/>
      <c r="B16" s="57"/>
      <c r="O16" s="98" t="s">
        <v>26</v>
      </c>
      <c r="AA16" s="103" t="s">
        <v>27</v>
      </c>
      <c r="AB16" s="104" t="s">
        <v>28</v>
      </c>
      <c r="AC16" s="105" t="s">
        <v>29</v>
      </c>
      <c r="AF16" s="102"/>
      <c r="BC16" s="106" t="s">
        <v>27</v>
      </c>
      <c r="BD16" s="103" t="s">
        <v>28</v>
      </c>
      <c r="BE16" s="103" t="s">
        <v>27</v>
      </c>
      <c r="BF16" s="103" t="s">
        <v>29</v>
      </c>
      <c r="BG16" s="107" t="s">
        <v>38</v>
      </c>
      <c r="BH16" s="99"/>
    </row>
    <row r="17" spans="1:59" ht="12.75">
      <c r="A17" s="58" t="s">
        <v>98</v>
      </c>
      <c r="B17" s="170"/>
      <c r="C17" s="50"/>
      <c r="D17" s="108"/>
      <c r="E17" s="109" t="s">
        <v>31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10" t="s">
        <v>32</v>
      </c>
      <c r="AB17" s="111" t="s">
        <v>33</v>
      </c>
      <c r="AC17" s="111" t="s">
        <v>34</v>
      </c>
      <c r="AE17" s="41"/>
      <c r="AF17" s="112" t="str">
        <f>A17</f>
        <v>4-Pa</v>
      </c>
      <c r="AG17" s="109" t="s">
        <v>35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13" t="s">
        <v>32</v>
      </c>
      <c r="BD17" s="110" t="s">
        <v>33</v>
      </c>
      <c r="BE17" s="110" t="s">
        <v>32</v>
      </c>
      <c r="BF17" s="110" t="s">
        <v>34</v>
      </c>
      <c r="BG17" s="57"/>
    </row>
    <row r="18" spans="1:59" ht="12.75">
      <c r="A18" s="67" t="s">
        <v>36</v>
      </c>
      <c r="B18" s="50" t="s">
        <v>37</v>
      </c>
      <c r="C18" s="50"/>
      <c r="D18" s="129" t="s">
        <v>92</v>
      </c>
      <c r="E18" s="114">
        <v>1</v>
      </c>
      <c r="F18" s="114">
        <v>2</v>
      </c>
      <c r="G18" s="114">
        <v>3</v>
      </c>
      <c r="H18" s="114">
        <v>4</v>
      </c>
      <c r="I18" s="114">
        <v>5</v>
      </c>
      <c r="J18" s="114" t="s">
        <v>113</v>
      </c>
      <c r="K18" s="114" t="s">
        <v>112</v>
      </c>
      <c r="L18" s="114" t="s">
        <v>114</v>
      </c>
      <c r="M18" s="114" t="s">
        <v>115</v>
      </c>
      <c r="N18" s="114" t="s">
        <v>116</v>
      </c>
      <c r="O18" s="114">
        <v>7</v>
      </c>
      <c r="P18" s="114">
        <v>8</v>
      </c>
      <c r="Q18" s="114">
        <v>9</v>
      </c>
      <c r="R18" s="114">
        <v>10</v>
      </c>
      <c r="S18" s="114" t="s">
        <v>117</v>
      </c>
      <c r="T18" s="114" t="s">
        <v>118</v>
      </c>
      <c r="U18" s="114" t="s">
        <v>119</v>
      </c>
      <c r="V18" s="114" t="s">
        <v>120</v>
      </c>
      <c r="W18" s="114" t="s">
        <v>121</v>
      </c>
      <c r="X18" s="114">
        <v>12</v>
      </c>
      <c r="Y18" s="114">
        <v>13</v>
      </c>
      <c r="Z18" s="114">
        <v>14</v>
      </c>
      <c r="AA18" s="110" t="s">
        <v>40</v>
      </c>
      <c r="AB18" s="111" t="s">
        <v>41</v>
      </c>
      <c r="AC18" s="111" t="s">
        <v>43</v>
      </c>
      <c r="AE18" s="115" t="s">
        <v>36</v>
      </c>
      <c r="AF18" s="116" t="s">
        <v>37</v>
      </c>
      <c r="AG18" s="114">
        <v>1</v>
      </c>
      <c r="AH18" s="114">
        <v>2</v>
      </c>
      <c r="AI18" s="114">
        <v>3</v>
      </c>
      <c r="AJ18" s="114">
        <v>4</v>
      </c>
      <c r="AK18" s="114">
        <v>5</v>
      </c>
      <c r="AL18" s="114" t="s">
        <v>113</v>
      </c>
      <c r="AM18" s="114" t="s">
        <v>112</v>
      </c>
      <c r="AN18" s="114" t="s">
        <v>114</v>
      </c>
      <c r="AO18" s="114" t="s">
        <v>115</v>
      </c>
      <c r="AP18" s="114" t="s">
        <v>116</v>
      </c>
      <c r="AQ18" s="114">
        <v>7</v>
      </c>
      <c r="AR18" s="114">
        <v>8</v>
      </c>
      <c r="AS18" s="114">
        <v>9</v>
      </c>
      <c r="AT18" s="114">
        <v>10</v>
      </c>
      <c r="AU18" s="114" t="s">
        <v>117</v>
      </c>
      <c r="AV18" s="114" t="s">
        <v>118</v>
      </c>
      <c r="AW18" s="114" t="s">
        <v>119</v>
      </c>
      <c r="AX18" s="114" t="s">
        <v>120</v>
      </c>
      <c r="AY18" s="114" t="s">
        <v>121</v>
      </c>
      <c r="AZ18" s="114">
        <v>12</v>
      </c>
      <c r="BA18" s="114">
        <v>13</v>
      </c>
      <c r="BB18" s="114">
        <v>14</v>
      </c>
      <c r="BC18" s="115"/>
      <c r="BD18" s="110" t="s">
        <v>41</v>
      </c>
      <c r="BE18" s="110" t="s">
        <v>44</v>
      </c>
      <c r="BF18" s="110" t="s">
        <v>45</v>
      </c>
      <c r="BG18" s="57"/>
    </row>
    <row r="19" spans="1:59" ht="12.75">
      <c r="A19" s="50"/>
      <c r="B19" s="126" t="s">
        <v>228</v>
      </c>
      <c r="C19" s="126" t="s">
        <v>229</v>
      </c>
      <c r="D19" s="158" t="s">
        <v>107</v>
      </c>
      <c r="E19" s="50"/>
      <c r="F19" s="50"/>
      <c r="G19" s="50"/>
      <c r="H19" s="50"/>
      <c r="I19" s="50">
        <v>5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>
        <v>5</v>
      </c>
      <c r="U19" s="50"/>
      <c r="V19" s="50"/>
      <c r="W19" s="50"/>
      <c r="X19" s="50"/>
      <c r="Y19" s="50"/>
      <c r="Z19" s="50"/>
      <c r="AA19" s="50">
        <f>SUM(E19:Z19)</f>
        <v>10</v>
      </c>
      <c r="AB19" s="117">
        <v>144.55</v>
      </c>
      <c r="AC19" s="118">
        <f>SUM(AA19:AB19)</f>
        <v>154.55</v>
      </c>
      <c r="AD19" s="50"/>
      <c r="AE19" s="119">
        <f>A19</f>
        <v>0</v>
      </c>
      <c r="AF19" s="119" t="str">
        <f>C19</f>
        <v>ter Harmsel</v>
      </c>
      <c r="AG19" s="50"/>
      <c r="AH19" s="50"/>
      <c r="AI19" s="50"/>
      <c r="AJ19" s="50"/>
      <c r="AK19" s="50"/>
      <c r="AL19" s="50"/>
      <c r="AM19" s="50">
        <v>5</v>
      </c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>
        <v>5</v>
      </c>
      <c r="BC19" s="50">
        <f>SUM(AG19:BB19)</f>
        <v>10</v>
      </c>
      <c r="BD19" s="117">
        <v>138.66</v>
      </c>
      <c r="BE19" s="117">
        <f>BC19+BD19</f>
        <v>148.66</v>
      </c>
      <c r="BF19" s="118">
        <f>AC19+BE19</f>
        <v>303.21000000000004</v>
      </c>
      <c r="BG19" s="182">
        <v>1</v>
      </c>
    </row>
    <row r="20" spans="1:59" ht="12.75">
      <c r="A20" s="50"/>
      <c r="B20" s="126"/>
      <c r="C20" s="126"/>
      <c r="D20" s="175" t="s">
        <v>107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04"/>
      <c r="AC20" s="118">
        <f>SUM(AA20:AB20)</f>
        <v>0</v>
      </c>
      <c r="AD20" s="115"/>
      <c r="AE20" s="116">
        <f>A20</f>
        <v>0</v>
      </c>
      <c r="AF20" s="116">
        <f>C20</f>
        <v>0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>
        <f>SUM(AG20:BB20)</f>
        <v>0</v>
      </c>
      <c r="BD20" s="104"/>
      <c r="BE20" s="104">
        <f>BC20+BD20</f>
        <v>0</v>
      </c>
      <c r="BF20" s="160">
        <f>AC20+BE20</f>
        <v>0</v>
      </c>
      <c r="BG20" s="57">
        <v>2</v>
      </c>
    </row>
    <row r="21" spans="1:59" ht="12.75">
      <c r="A21" s="50"/>
      <c r="B21" s="126"/>
      <c r="C21" s="126"/>
      <c r="D21" s="158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117"/>
      <c r="AC21" s="118"/>
      <c r="AD21" s="50"/>
      <c r="AE21" s="119">
        <f>A21</f>
        <v>0</v>
      </c>
      <c r="AF21" s="119">
        <f>C21</f>
        <v>0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>
        <f>SUM(AG21:BB21)</f>
        <v>0</v>
      </c>
      <c r="BD21" s="117"/>
      <c r="BE21" s="117">
        <f>BC21+BD21</f>
        <v>0</v>
      </c>
      <c r="BF21" s="118">
        <f>AC21+BE21</f>
        <v>0</v>
      </c>
      <c r="BG21" s="57">
        <v>3</v>
      </c>
    </row>
    <row r="24" spans="1:2" ht="12.75">
      <c r="A24" s="166"/>
      <c r="B24" s="166"/>
    </row>
  </sheetData>
  <sheetProtection/>
  <printOptions/>
  <pageMargins left="0.15748031496062992" right="0.03937007874015748" top="0.984251968503937" bottom="0.984251968503937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1"/>
  <sheetViews>
    <sheetView zoomScaleSheetLayoutView="115" zoomScalePageLayoutView="0" workbookViewId="0" topLeftCell="A1">
      <selection activeCell="AC5" sqref="AC5"/>
    </sheetView>
  </sheetViews>
  <sheetFormatPr defaultColWidth="8.7109375" defaultRowHeight="12.75"/>
  <cols>
    <col min="1" max="1" width="7.421875" style="130" customWidth="1"/>
    <col min="2" max="2" width="8.421875" style="130" bestFit="1" customWidth="1"/>
    <col min="3" max="3" width="8.00390625" style="130" customWidth="1"/>
    <col min="4" max="4" width="10.00390625" style="130" customWidth="1"/>
    <col min="5" max="26" width="4.00390625" style="130" customWidth="1"/>
    <col min="27" max="27" width="7.7109375" style="130" customWidth="1"/>
    <col min="28" max="29" width="8.7109375" style="130" customWidth="1"/>
    <col min="30" max="30" width="2.28125" style="130" customWidth="1"/>
    <col min="31" max="31" width="8.7109375" style="130" customWidth="1"/>
    <col min="32" max="32" width="10.7109375" style="130" customWidth="1"/>
    <col min="33" max="54" width="3.28125" style="130" customWidth="1"/>
    <col min="55" max="16384" width="8.7109375" style="130" customWidth="1"/>
  </cols>
  <sheetData>
    <row r="1" ht="12.75">
      <c r="D1" s="36" t="s">
        <v>101</v>
      </c>
    </row>
    <row r="2" spans="1:60" ht="12">
      <c r="A2" s="134"/>
      <c r="B2" s="134"/>
      <c r="O2" s="130" t="s">
        <v>26</v>
      </c>
      <c r="AA2" s="135" t="s">
        <v>27</v>
      </c>
      <c r="AB2" s="136" t="s">
        <v>28</v>
      </c>
      <c r="AC2" s="136" t="s">
        <v>29</v>
      </c>
      <c r="AF2" s="137"/>
      <c r="BC2" s="138" t="s">
        <v>27</v>
      </c>
      <c r="BD2" s="135" t="s">
        <v>28</v>
      </c>
      <c r="BE2" s="135" t="s">
        <v>27</v>
      </c>
      <c r="BF2" s="135" t="s">
        <v>29</v>
      </c>
      <c r="BG2" s="139" t="s">
        <v>38</v>
      </c>
      <c r="BH2" s="140"/>
    </row>
    <row r="3" spans="1:59" ht="12">
      <c r="A3" s="141" t="s">
        <v>100</v>
      </c>
      <c r="B3" s="176"/>
      <c r="C3" s="131"/>
      <c r="D3" s="151"/>
      <c r="E3" s="142" t="s">
        <v>31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4" t="s">
        <v>32</v>
      </c>
      <c r="AB3" s="145" t="s">
        <v>33</v>
      </c>
      <c r="AC3" s="145" t="s">
        <v>34</v>
      </c>
      <c r="AE3" s="146" t="str">
        <f>A3</f>
        <v>Jeugd t/m 12 jaar</v>
      </c>
      <c r="AF3" s="151"/>
      <c r="AG3" s="142" t="s">
        <v>35</v>
      </c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7" t="s">
        <v>32</v>
      </c>
      <c r="BD3" s="144" t="s">
        <v>33</v>
      </c>
      <c r="BE3" s="144" t="s">
        <v>32</v>
      </c>
      <c r="BF3" s="144" t="s">
        <v>34</v>
      </c>
      <c r="BG3" s="134"/>
    </row>
    <row r="4" spans="1:59" ht="12.75">
      <c r="A4" s="148" t="s">
        <v>36</v>
      </c>
      <c r="B4" s="131" t="s">
        <v>37</v>
      </c>
      <c r="C4" s="131"/>
      <c r="D4" s="151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 t="s">
        <v>113</v>
      </c>
      <c r="K4" s="114" t="s">
        <v>112</v>
      </c>
      <c r="L4" s="114" t="s">
        <v>114</v>
      </c>
      <c r="M4" s="114" t="s">
        <v>115</v>
      </c>
      <c r="N4" s="114" t="s">
        <v>116</v>
      </c>
      <c r="O4" s="114">
        <v>7</v>
      </c>
      <c r="P4" s="114">
        <v>8</v>
      </c>
      <c r="Q4" s="114">
        <v>9</v>
      </c>
      <c r="R4" s="114">
        <v>10</v>
      </c>
      <c r="S4" s="114" t="s">
        <v>117</v>
      </c>
      <c r="T4" s="114" t="s">
        <v>118</v>
      </c>
      <c r="U4" s="114" t="s">
        <v>119</v>
      </c>
      <c r="V4" s="114" t="s">
        <v>120</v>
      </c>
      <c r="W4" s="114" t="s">
        <v>121</v>
      </c>
      <c r="X4" s="114">
        <v>12</v>
      </c>
      <c r="Y4" s="114">
        <v>13</v>
      </c>
      <c r="Z4" s="114">
        <v>14</v>
      </c>
      <c r="AA4" s="144" t="s">
        <v>40</v>
      </c>
      <c r="AB4" s="145" t="s">
        <v>41</v>
      </c>
      <c r="AC4" s="145" t="s">
        <v>43</v>
      </c>
      <c r="AE4" s="149" t="s">
        <v>36</v>
      </c>
      <c r="AF4" s="150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 t="s">
        <v>113</v>
      </c>
      <c r="AM4" s="114" t="s">
        <v>112</v>
      </c>
      <c r="AN4" s="114" t="s">
        <v>114</v>
      </c>
      <c r="AO4" s="114" t="s">
        <v>115</v>
      </c>
      <c r="AP4" s="114" t="s">
        <v>116</v>
      </c>
      <c r="AQ4" s="114">
        <v>7</v>
      </c>
      <c r="AR4" s="114">
        <v>8</v>
      </c>
      <c r="AS4" s="114">
        <v>9</v>
      </c>
      <c r="AT4" s="114">
        <v>10</v>
      </c>
      <c r="AU4" s="114" t="s">
        <v>117</v>
      </c>
      <c r="AV4" s="114" t="s">
        <v>118</v>
      </c>
      <c r="AW4" s="114" t="s">
        <v>119</v>
      </c>
      <c r="AX4" s="114" t="s">
        <v>120</v>
      </c>
      <c r="AY4" s="114" t="s">
        <v>121</v>
      </c>
      <c r="AZ4" s="114">
        <v>12</v>
      </c>
      <c r="BA4" s="114">
        <v>13</v>
      </c>
      <c r="BB4" s="114">
        <v>14</v>
      </c>
      <c r="BC4" s="149"/>
      <c r="BD4" s="144" t="s">
        <v>41</v>
      </c>
      <c r="BE4" s="144" t="s">
        <v>44</v>
      </c>
      <c r="BF4" s="144" t="s">
        <v>45</v>
      </c>
      <c r="BG4" s="134"/>
    </row>
    <row r="5" spans="1:59" ht="12.75">
      <c r="A5" s="131"/>
      <c r="B5" s="126" t="s">
        <v>111</v>
      </c>
      <c r="C5" s="126" t="s">
        <v>105</v>
      </c>
      <c r="D5" s="126" t="s">
        <v>109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>
        <f>SUM(E5:Z5)</f>
        <v>0</v>
      </c>
      <c r="AB5" s="152">
        <v>295.93</v>
      </c>
      <c r="AC5" s="153">
        <f>SUM(AA5:AB5)</f>
        <v>295.93</v>
      </c>
      <c r="AD5" s="131"/>
      <c r="AE5" s="154"/>
      <c r="AF5" s="154" t="str">
        <f>C5</f>
        <v>Letteboer</v>
      </c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>
        <f>SUM(AG5:BB5)</f>
        <v>0</v>
      </c>
      <c r="BD5" s="152"/>
      <c r="BE5" s="152">
        <f>SUM(BC5:BD5)</f>
        <v>0</v>
      </c>
      <c r="BF5" s="153">
        <f>AC5+BE5</f>
        <v>295.93</v>
      </c>
      <c r="BG5" s="155">
        <v>1</v>
      </c>
    </row>
    <row r="6" spans="1:59" ht="12.75">
      <c r="A6" s="50"/>
      <c r="B6" s="50"/>
      <c r="C6" s="50"/>
      <c r="D6" s="126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52"/>
      <c r="AC6" s="153"/>
      <c r="AD6" s="131"/>
      <c r="AE6" s="154"/>
      <c r="AF6" s="154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52"/>
      <c r="BE6" s="152"/>
      <c r="BF6" s="153"/>
      <c r="BG6" s="134"/>
    </row>
    <row r="7" spans="1:59" ht="12.75">
      <c r="A7" s="126"/>
      <c r="B7" s="126"/>
      <c r="C7" s="126"/>
      <c r="D7" s="126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52"/>
      <c r="AC7" s="153"/>
      <c r="AD7" s="131"/>
      <c r="AE7" s="154"/>
      <c r="AF7" s="154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52"/>
      <c r="BE7" s="152"/>
      <c r="BF7" s="153"/>
      <c r="BG7" s="155"/>
    </row>
    <row r="8" spans="1:59" ht="12.75">
      <c r="A8" s="50"/>
      <c r="B8" s="50"/>
      <c r="C8" s="126"/>
      <c r="D8" s="126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52"/>
      <c r="AC8" s="153"/>
      <c r="AD8" s="131"/>
      <c r="AE8" s="154"/>
      <c r="AF8" s="154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52"/>
      <c r="BE8" s="152"/>
      <c r="BF8" s="153"/>
      <c r="BG8" s="134"/>
    </row>
    <row r="9" spans="1:59" ht="12.75">
      <c r="A9" s="126"/>
      <c r="B9" s="126"/>
      <c r="C9" s="126"/>
      <c r="D9" s="126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52"/>
      <c r="AC9" s="153"/>
      <c r="AD9" s="131"/>
      <c r="AE9" s="154"/>
      <c r="AF9" s="154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52"/>
      <c r="BE9" s="152"/>
      <c r="BF9" s="153"/>
      <c r="BG9" s="155"/>
    </row>
    <row r="10" spans="1:59" ht="12.75">
      <c r="A10" s="47"/>
      <c r="B10" s="47"/>
      <c r="C10" s="47"/>
      <c r="D10" s="126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52"/>
      <c r="AC10" s="153"/>
      <c r="AD10" s="131"/>
      <c r="AE10" s="154"/>
      <c r="AF10" s="154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52"/>
      <c r="BE10" s="152"/>
      <c r="BF10" s="153"/>
      <c r="BG10" s="134"/>
    </row>
    <row r="11" spans="1:59" ht="12.75">
      <c r="A11" s="47"/>
      <c r="B11" s="47"/>
      <c r="C11" s="47"/>
      <c r="D11" s="126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52"/>
      <c r="AC11" s="153"/>
      <c r="AD11" s="131"/>
      <c r="AE11" s="154"/>
      <c r="AF11" s="154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52"/>
      <c r="BE11" s="152"/>
      <c r="BF11" s="153"/>
      <c r="BG11" s="155"/>
    </row>
  </sheetData>
  <sheetProtection/>
  <printOptions/>
  <pageMargins left="0.25" right="0.3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27" sqref="A27:AE34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3" sqref="A33:C43"/>
    </sheetView>
  </sheetViews>
  <sheetFormatPr defaultColWidth="9.28125" defaultRowHeight="12.75"/>
  <cols>
    <col min="1" max="1" width="4.421875" style="5" customWidth="1"/>
    <col min="2" max="2" width="16.421875" style="4" customWidth="1"/>
    <col min="3" max="3" width="19.28125" style="4" customWidth="1"/>
    <col min="4" max="4" width="13.421875" style="4" customWidth="1"/>
    <col min="5" max="5" width="28.421875" style="4" customWidth="1"/>
    <col min="6" max="6" width="10.7109375" style="4" customWidth="1"/>
    <col min="7" max="7" width="10.421875" style="4" customWidth="1"/>
    <col min="8" max="16384" width="9.28125" style="4" customWidth="1"/>
  </cols>
  <sheetData>
    <row r="1" spans="1:3" ht="18">
      <c r="A1" s="1" t="s">
        <v>49</v>
      </c>
      <c r="B1" s="2"/>
      <c r="C1" s="3"/>
    </row>
    <row r="2" spans="1:3" ht="18">
      <c r="A2" s="1" t="s">
        <v>6</v>
      </c>
      <c r="B2" s="2"/>
      <c r="C2" s="3"/>
    </row>
    <row r="4" spans="1:3" ht="12.75">
      <c r="A4" s="6" t="s">
        <v>9</v>
      </c>
      <c r="C4" s="7" t="s">
        <v>51</v>
      </c>
    </row>
    <row r="5" spans="1:3" ht="12.75">
      <c r="A5" s="6" t="s">
        <v>10</v>
      </c>
      <c r="C5" s="7" t="s">
        <v>52</v>
      </c>
    </row>
    <row r="6" ht="13.5" thickBot="1"/>
    <row r="7" spans="1:4" ht="12.75">
      <c r="A7" s="28" t="s">
        <v>0</v>
      </c>
      <c r="B7" s="23" t="s">
        <v>1</v>
      </c>
      <c r="C7" s="24"/>
      <c r="D7" s="9"/>
    </row>
    <row r="8" spans="1:4" ht="12.75">
      <c r="A8" s="19"/>
      <c r="B8" s="20" t="s">
        <v>2</v>
      </c>
      <c r="C8" s="21"/>
      <c r="D8" s="9"/>
    </row>
    <row r="9" spans="1:3" ht="12.75">
      <c r="A9" s="11">
        <v>50</v>
      </c>
      <c r="B9" s="13" t="s">
        <v>53</v>
      </c>
      <c r="C9" s="14" t="s">
        <v>54</v>
      </c>
    </row>
    <row r="10" spans="1:3" ht="12.75">
      <c r="A10" s="11">
        <v>51</v>
      </c>
      <c r="B10" s="13" t="s">
        <v>55</v>
      </c>
      <c r="C10" s="14" t="s">
        <v>56</v>
      </c>
    </row>
    <row r="11" spans="1:3" ht="12.75">
      <c r="A11" s="11">
        <v>52</v>
      </c>
      <c r="B11" s="13" t="s">
        <v>57</v>
      </c>
      <c r="C11" s="14" t="s">
        <v>25</v>
      </c>
    </row>
    <row r="12" spans="1:3" ht="12.75">
      <c r="A12" s="11">
        <v>53</v>
      </c>
      <c r="B12" s="13" t="s">
        <v>11</v>
      </c>
      <c r="C12" s="14" t="s">
        <v>58</v>
      </c>
    </row>
    <row r="13" spans="1:3" ht="12.75">
      <c r="A13" s="11">
        <v>54</v>
      </c>
      <c r="B13" s="13" t="s">
        <v>12</v>
      </c>
      <c r="C13" s="14" t="s">
        <v>8</v>
      </c>
    </row>
    <row r="14" spans="1:3" ht="12.75">
      <c r="A14" s="11">
        <v>57</v>
      </c>
      <c r="B14" s="13" t="s">
        <v>59</v>
      </c>
      <c r="C14" s="14" t="s">
        <v>5</v>
      </c>
    </row>
    <row r="15" spans="1:3" ht="12.75">
      <c r="A15" s="11">
        <v>60</v>
      </c>
      <c r="B15" s="13" t="s">
        <v>60</v>
      </c>
      <c r="C15" s="14" t="s">
        <v>61</v>
      </c>
    </row>
    <row r="16" spans="1:3" ht="13.5" thickBot="1">
      <c r="A16" s="70"/>
      <c r="B16" s="71"/>
      <c r="C16" s="72"/>
    </row>
    <row r="17" spans="1:3" ht="12.75">
      <c r="A17" s="11">
        <v>61</v>
      </c>
      <c r="B17" s="13" t="s">
        <v>62</v>
      </c>
      <c r="C17" s="14" t="s">
        <v>50</v>
      </c>
    </row>
    <row r="18" spans="1:3" ht="12.75">
      <c r="A18" s="11">
        <v>62</v>
      </c>
      <c r="B18" s="13" t="s">
        <v>63</v>
      </c>
      <c r="C18" s="14" t="s">
        <v>20</v>
      </c>
    </row>
    <row r="19" spans="1:3" ht="12.75">
      <c r="A19" s="11">
        <v>63</v>
      </c>
      <c r="B19" s="13" t="s">
        <v>22</v>
      </c>
      <c r="C19" s="14" t="s">
        <v>5</v>
      </c>
    </row>
    <row r="20" spans="1:3" ht="12.75">
      <c r="A20" s="11">
        <v>64</v>
      </c>
      <c r="B20" s="13" t="s">
        <v>19</v>
      </c>
      <c r="C20" s="14" t="s">
        <v>7</v>
      </c>
    </row>
    <row r="21" spans="1:3" ht="13.5" thickBot="1">
      <c r="A21" s="11">
        <v>65</v>
      </c>
      <c r="B21" s="13" t="s">
        <v>64</v>
      </c>
      <c r="C21" s="14" t="s">
        <v>21</v>
      </c>
    </row>
    <row r="22" spans="1:3" ht="13.5" thickBot="1">
      <c r="A22" s="31"/>
      <c r="B22" s="32"/>
      <c r="C22" s="33"/>
    </row>
    <row r="23" spans="1:3" ht="12.75">
      <c r="A23" s="15"/>
      <c r="B23" s="13"/>
      <c r="C23" s="13"/>
    </row>
    <row r="24" spans="1:4" ht="18">
      <c r="A24" s="1" t="s">
        <v>49</v>
      </c>
      <c r="B24" s="2"/>
      <c r="C24" s="2"/>
      <c r="D24" s="16"/>
    </row>
    <row r="25" spans="1:4" ht="18">
      <c r="A25" s="1" t="s">
        <v>6</v>
      </c>
      <c r="B25" s="2"/>
      <c r="C25" s="2"/>
      <c r="D25" s="16"/>
    </row>
    <row r="26" spans="1:4" ht="18">
      <c r="A26" s="1"/>
      <c r="B26" s="2"/>
      <c r="C26" s="2"/>
      <c r="D26" s="16"/>
    </row>
    <row r="28" spans="1:2" ht="12.75">
      <c r="A28" s="6" t="s">
        <v>13</v>
      </c>
      <c r="B28" s="7"/>
    </row>
    <row r="29" spans="1:4" ht="12.75">
      <c r="A29" s="6" t="s">
        <v>14</v>
      </c>
      <c r="B29" s="7"/>
      <c r="D29" s="34"/>
    </row>
    <row r="30" ht="13.5" thickBot="1">
      <c r="D30" s="34"/>
    </row>
    <row r="31" spans="1:4" ht="12.75">
      <c r="A31" s="22" t="s">
        <v>0</v>
      </c>
      <c r="B31" s="23" t="s">
        <v>1</v>
      </c>
      <c r="C31" s="8"/>
      <c r="D31" s="34"/>
    </row>
    <row r="32" spans="1:3" ht="12.75">
      <c r="A32" s="25"/>
      <c r="B32" s="20" t="s">
        <v>2</v>
      </c>
      <c r="C32" s="10"/>
    </row>
    <row r="33" spans="1:3" ht="12.75">
      <c r="A33" s="26">
        <v>70</v>
      </c>
      <c r="B33" s="13" t="s">
        <v>65</v>
      </c>
      <c r="C33" s="66" t="s">
        <v>66</v>
      </c>
    </row>
    <row r="34" spans="1:3" ht="12.75">
      <c r="A34" s="26">
        <v>71</v>
      </c>
      <c r="B34" s="13" t="s">
        <v>16</v>
      </c>
      <c r="C34" s="14" t="s">
        <v>4</v>
      </c>
    </row>
    <row r="35" spans="1:3" ht="12.75">
      <c r="A35" s="26">
        <v>73</v>
      </c>
      <c r="B35" s="13" t="s">
        <v>67</v>
      </c>
      <c r="C35" s="14" t="s">
        <v>68</v>
      </c>
    </row>
    <row r="36" spans="1:3" ht="12.75">
      <c r="A36" s="26">
        <v>74</v>
      </c>
      <c r="B36" s="13" t="s">
        <v>15</v>
      </c>
      <c r="C36" s="14" t="s">
        <v>3</v>
      </c>
    </row>
    <row r="37" spans="1:3" ht="12.75">
      <c r="A37" s="27">
        <v>75</v>
      </c>
      <c r="B37" s="18" t="s">
        <v>17</v>
      </c>
      <c r="C37" s="14" t="s">
        <v>18</v>
      </c>
    </row>
    <row r="38" spans="1:3" ht="12.75">
      <c r="A38" s="26">
        <v>76</v>
      </c>
      <c r="B38" s="13" t="s">
        <v>69</v>
      </c>
      <c r="C38" s="14" t="s">
        <v>23</v>
      </c>
    </row>
    <row r="39" spans="1:3" ht="12.75">
      <c r="A39" s="26">
        <v>77</v>
      </c>
      <c r="B39" s="13" t="s">
        <v>70</v>
      </c>
      <c r="C39" s="14" t="s">
        <v>71</v>
      </c>
    </row>
    <row r="40" spans="1:3" ht="12.75">
      <c r="A40" s="26">
        <v>78</v>
      </c>
      <c r="B40" s="13" t="s">
        <v>72</v>
      </c>
      <c r="C40" s="14" t="s">
        <v>73</v>
      </c>
    </row>
    <row r="41" spans="1:3" ht="12.75">
      <c r="A41" s="26">
        <v>79</v>
      </c>
      <c r="B41" s="13" t="s">
        <v>24</v>
      </c>
      <c r="C41" s="14" t="s">
        <v>25</v>
      </c>
    </row>
    <row r="42" spans="1:3" ht="12.75">
      <c r="A42" s="26">
        <v>80</v>
      </c>
      <c r="B42" s="13" t="s">
        <v>74</v>
      </c>
      <c r="C42" s="14" t="s">
        <v>75</v>
      </c>
    </row>
    <row r="43" spans="1:3" ht="13.5" thickBot="1">
      <c r="A43" s="26">
        <v>81</v>
      </c>
      <c r="B43" s="13" t="s">
        <v>76</v>
      </c>
      <c r="C43" s="13" t="s">
        <v>5</v>
      </c>
    </row>
    <row r="44" spans="1:3" ht="13.5" thickBot="1">
      <c r="A44" s="29"/>
      <c r="B44" s="35"/>
      <c r="C44" s="30"/>
    </row>
  </sheetData>
  <sheetProtection/>
  <printOptions/>
  <pageMargins left="0.75" right="0.36" top="2.2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33" sqref="A33:C43"/>
    </sheetView>
  </sheetViews>
  <sheetFormatPr defaultColWidth="11.421875" defaultRowHeight="12.75"/>
  <cols>
    <col min="1" max="1" width="6.421875" style="60" customWidth="1"/>
    <col min="2" max="2" width="16.421875" style="0" customWidth="1"/>
    <col min="3" max="3" width="10.28125" style="0" customWidth="1"/>
    <col min="4" max="4" width="5.00390625" style="60" customWidth="1"/>
    <col min="5" max="21" width="3.28125" style="0" customWidth="1"/>
    <col min="22" max="25" width="8.8515625" style="0" customWidth="1"/>
    <col min="26" max="27" width="3.421875" style="0" customWidth="1"/>
    <col min="28" max="28" width="8.8515625" style="0" customWidth="1"/>
    <col min="29" max="29" width="6.421875" style="60" customWidth="1"/>
    <col min="30" max="30" width="14.421875" style="0" customWidth="1"/>
    <col min="31" max="31" width="10.7109375" style="0" customWidth="1"/>
    <col min="32" max="32" width="5.28125" style="60" customWidth="1"/>
    <col min="33" max="44" width="3.28125" style="0" customWidth="1"/>
    <col min="45" max="16384" width="8.851562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46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PONY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4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4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59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4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4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4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4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4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4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4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4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4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59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5"/>
      <c r="B17" s="63"/>
      <c r="C17" s="63"/>
      <c r="D17" s="64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59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4"/>
      <c r="B18" s="63"/>
      <c r="C18" s="14"/>
      <c r="D18" s="64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4"/>
      <c r="B19" s="18"/>
      <c r="C19" s="14"/>
      <c r="D19" s="64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59">
        <f t="shared" si="2"/>
        <v>0</v>
      </c>
      <c r="AD32" s="52">
        <f t="shared" si="2"/>
        <v>0</v>
      </c>
      <c r="AE32" s="52">
        <f t="shared" si="2"/>
        <v>0</v>
      </c>
      <c r="AF32" s="59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59">
        <f t="shared" si="2"/>
        <v>0</v>
      </c>
      <c r="AD33" s="52">
        <f t="shared" si="2"/>
        <v>0</v>
      </c>
      <c r="AE33" s="52">
        <f t="shared" si="2"/>
        <v>0</v>
      </c>
      <c r="AF33" s="59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59">
        <f t="shared" si="2"/>
        <v>0</v>
      </c>
      <c r="AD34" s="52">
        <f t="shared" si="2"/>
        <v>0</v>
      </c>
      <c r="AE34" s="52">
        <f t="shared" si="2"/>
        <v>0</v>
      </c>
      <c r="AF34" s="59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6.421875" style="60" customWidth="1"/>
    <col min="2" max="2" width="20.421875" style="0" customWidth="1"/>
    <col min="3" max="3" width="12.00390625" style="0" customWidth="1"/>
    <col min="4" max="4" width="5.421875" style="60" customWidth="1"/>
    <col min="5" max="21" width="3.28125" style="0" customWidth="1"/>
    <col min="22" max="22" width="8.421875" style="0" customWidth="1"/>
    <col min="23" max="23" width="8.28125" style="0" customWidth="1"/>
    <col min="24" max="25" width="8.8515625" style="0" customWidth="1"/>
    <col min="26" max="26" width="3.28125" style="0" customWidth="1"/>
    <col min="27" max="27" width="1.421875" style="0" customWidth="1"/>
    <col min="28" max="28" width="4.28125" style="0" customWidth="1"/>
    <col min="29" max="29" width="9.28125" style="60" customWidth="1"/>
    <col min="30" max="30" width="17.28125" style="0" customWidth="1"/>
    <col min="31" max="31" width="10.421875" style="0" customWidth="1"/>
    <col min="32" max="32" width="5.00390625" style="0" customWidth="1"/>
    <col min="33" max="44" width="3.28125" style="0" customWidth="1"/>
    <col min="45" max="45" width="5.421875" style="0" customWidth="1"/>
    <col min="46" max="16384" width="8.851562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30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TWEESPAN PONYS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74"/>
      <c r="B6" s="75"/>
      <c r="C6" s="75"/>
      <c r="D6" s="80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29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74"/>
      <c r="B7" s="75"/>
      <c r="C7" s="75"/>
      <c r="D7" s="80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29">V7+X7</f>
        <v>0</v>
      </c>
      <c r="AC7" s="59">
        <f aca="true" t="shared" si="2" ref="AC7:AF29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29">SUM(AG7:AR7)</f>
        <v>0</v>
      </c>
      <c r="AT7" s="53">
        <v>0</v>
      </c>
      <c r="AU7" s="53">
        <f aca="true" t="shared" si="4" ref="AU7:AU29">AT7/2</f>
        <v>0</v>
      </c>
      <c r="AV7" s="53">
        <f aca="true" t="shared" si="5" ref="AV7:AV29">AS7+AU7</f>
        <v>0</v>
      </c>
      <c r="AW7" s="54">
        <f aca="true" t="shared" si="6" ref="AW7:AW29">Y7+AV7</f>
        <v>0</v>
      </c>
    </row>
    <row r="8" spans="1:49" ht="12.75">
      <c r="A8" s="74"/>
      <c r="B8" s="75"/>
      <c r="C8" s="75"/>
      <c r="D8" s="80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74"/>
      <c r="B9" s="75"/>
      <c r="C9" s="75"/>
      <c r="D9" s="80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74"/>
      <c r="B10" s="75"/>
      <c r="C10" s="75"/>
      <c r="D10" s="80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74"/>
      <c r="B11" s="75"/>
      <c r="C11" s="75"/>
      <c r="D11" s="81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74"/>
      <c r="B12" s="75"/>
      <c r="C12" s="75"/>
      <c r="D12" s="80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75"/>
      <c r="C13" s="75"/>
      <c r="D13" s="80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75"/>
      <c r="C14" s="75"/>
      <c r="D14" s="80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75"/>
      <c r="C15" s="75"/>
      <c r="D15" s="80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75"/>
      <c r="C16" s="75"/>
      <c r="D16" s="80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75"/>
      <c r="C17" s="75"/>
      <c r="D17" s="80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80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83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80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83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80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83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74"/>
      <c r="B21" s="75"/>
      <c r="C21" s="75"/>
      <c r="D21" s="80"/>
      <c r="E21" s="6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83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74"/>
      <c r="B22" s="75"/>
      <c r="C22" s="75"/>
      <c r="D22" s="80"/>
      <c r="E22" s="6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83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74"/>
      <c r="B23" s="75"/>
      <c r="C23" s="75"/>
      <c r="D23" s="80"/>
      <c r="E23" s="6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83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74"/>
      <c r="B24" s="75"/>
      <c r="C24" s="75"/>
      <c r="D24" s="80"/>
      <c r="E24" s="6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83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82"/>
      <c r="B25" s="75"/>
      <c r="C25" s="75"/>
      <c r="D25" s="82"/>
      <c r="E25" s="6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6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82"/>
      <c r="B26" s="75"/>
      <c r="C26" s="75"/>
      <c r="D26" s="82"/>
      <c r="E26" s="6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82"/>
      <c r="B27" s="75"/>
      <c r="C27" s="75"/>
      <c r="D27" s="82"/>
      <c r="E27" s="6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47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4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47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4">
        <f t="shared" si="6"/>
        <v>0</v>
      </c>
    </row>
    <row r="30" ht="12.75">
      <c r="A3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6.00390625" style="0" customWidth="1"/>
    <col min="2" max="2" width="14.421875" style="0" customWidth="1"/>
    <col min="3" max="3" width="12.421875" style="0" customWidth="1"/>
    <col min="4" max="4" width="4.28125" style="0" customWidth="1"/>
    <col min="5" max="21" width="3.28125" style="0" customWidth="1"/>
    <col min="22" max="25" width="8.8515625" style="0" customWidth="1"/>
    <col min="26" max="26" width="2.421875" style="0" customWidth="1"/>
    <col min="27" max="27" width="1.421875" style="0" customWidth="1"/>
    <col min="28" max="28" width="8.8515625" style="0" customWidth="1"/>
    <col min="29" max="29" width="7.28125" style="60" customWidth="1"/>
    <col min="30" max="30" width="13.00390625" style="0" customWidth="1"/>
    <col min="31" max="31" width="10.28125" style="0" customWidth="1"/>
    <col min="32" max="32" width="5.00390625" style="60" customWidth="1"/>
    <col min="33" max="44" width="3.28125" style="0" customWidth="1"/>
    <col min="45" max="16384" width="8.8515625" style="0" customWidth="1"/>
  </cols>
  <sheetData>
    <row r="1" spans="1:31" ht="12.75">
      <c r="A1" s="36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36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41" t="s">
        <v>47</v>
      </c>
      <c r="B4" s="42"/>
      <c r="C4" s="42"/>
      <c r="D4" s="43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PAARD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47" t="s">
        <v>36</v>
      </c>
      <c r="B5" s="47" t="s">
        <v>37</v>
      </c>
      <c r="C5" s="47" t="s">
        <v>38</v>
      </c>
      <c r="D5" s="47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77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1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77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1">V7+X7</f>
        <v>0</v>
      </c>
      <c r="AC7" s="59">
        <f aca="true" t="shared" si="2" ref="AC7:AF31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1">SUM(AG7:AR7)</f>
        <v>0</v>
      </c>
      <c r="AT7" s="53">
        <v>0</v>
      </c>
      <c r="AU7" s="53">
        <f aca="true" t="shared" si="4" ref="AU7:AU31">AT7/2</f>
        <v>0</v>
      </c>
      <c r="AV7" s="53">
        <f aca="true" t="shared" si="5" ref="AV7:AV31">AS7+AU7</f>
        <v>0</v>
      </c>
      <c r="AW7" s="54">
        <f aca="true" t="shared" si="6" ref="AW7:AW31">Y7+AV7</f>
        <v>0</v>
      </c>
    </row>
    <row r="8" spans="1:49" ht="12.75">
      <c r="A8" s="65"/>
      <c r="B8" s="63"/>
      <c r="C8" s="63"/>
      <c r="D8" s="77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5">
        <f t="shared" si="6"/>
        <v>0</v>
      </c>
    </row>
    <row r="9" spans="1:49" ht="12.75">
      <c r="A9" s="65"/>
      <c r="B9" s="63"/>
      <c r="C9" s="63"/>
      <c r="D9" s="77"/>
      <c r="E9" s="1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5">
        <f t="shared" si="6"/>
        <v>0</v>
      </c>
    </row>
    <row r="10" spans="1:49" ht="12.75">
      <c r="A10" s="65"/>
      <c r="B10" s="63"/>
      <c r="C10" s="63"/>
      <c r="D10" s="77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77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77"/>
      <c r="E12" s="1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63"/>
      <c r="C13" s="63"/>
      <c r="D13" s="78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83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63"/>
      <c r="C14" s="63"/>
      <c r="D14" s="78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83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63"/>
      <c r="C15" s="63"/>
      <c r="D15" s="78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83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63"/>
      <c r="C16" s="63"/>
      <c r="D16" s="78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63"/>
      <c r="C17" s="63"/>
      <c r="D17" s="73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76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75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75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47"/>
      <c r="B21" s="52"/>
      <c r="C21" s="5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47"/>
      <c r="B22" s="52"/>
      <c r="C22" s="5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47"/>
      <c r="B23" s="52"/>
      <c r="C23" s="5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47"/>
      <c r="B24" s="52"/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47"/>
      <c r="B25" s="52"/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47"/>
      <c r="B26" s="52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47"/>
      <c r="B27" s="52"/>
      <c r="C27" s="5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6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47"/>
      <c r="B28" s="52"/>
      <c r="C28" s="5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47"/>
      <c r="B29" s="52"/>
      <c r="C29" s="5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47"/>
      <c r="B30" s="52"/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47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4">
        <f t="shared" si="6"/>
        <v>0</v>
      </c>
    </row>
    <row r="31" spans="1:49" ht="12.75">
      <c r="A31" s="47"/>
      <c r="B31" s="52"/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47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4">
        <f t="shared" si="6"/>
        <v>0</v>
      </c>
    </row>
    <row r="32" ht="12.75">
      <c r="A32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7.421875" style="60" customWidth="1"/>
    <col min="2" max="2" width="17.00390625" style="0" customWidth="1"/>
    <col min="3" max="3" width="10.421875" style="0" customWidth="1"/>
    <col min="4" max="4" width="4.421875" style="60" customWidth="1"/>
    <col min="5" max="21" width="3.28125" style="0" customWidth="1"/>
    <col min="22" max="25" width="8.8515625" style="0" customWidth="1"/>
    <col min="26" max="26" width="3.421875" style="0" customWidth="1"/>
    <col min="27" max="27" width="3.7109375" style="0" customWidth="1"/>
    <col min="28" max="28" width="5.28125" style="0" customWidth="1"/>
    <col min="29" max="32" width="8.8515625" style="0" customWidth="1"/>
    <col min="33" max="44" width="3.28125" style="0" customWidth="1"/>
    <col min="45" max="16384" width="8.8515625" style="0" customWidth="1"/>
  </cols>
  <sheetData>
    <row r="1" spans="1:31" ht="12.75">
      <c r="A1" s="57"/>
      <c r="C1" s="37" t="s">
        <v>77</v>
      </c>
      <c r="AC1" s="36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48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41" t="str">
        <f>A4</f>
        <v>RUBRIEK TWEESPAN PAARD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47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8"/>
      <c r="E6" s="6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47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8"/>
      <c r="E7" s="69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47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8"/>
      <c r="E8" s="6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47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8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47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8"/>
      <c r="E10" s="6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47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8"/>
      <c r="E11" s="6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47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8"/>
      <c r="E12" s="6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47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8"/>
      <c r="E13" s="1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47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8"/>
      <c r="E14" s="69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47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8"/>
      <c r="E15" s="6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47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47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7"/>
      <c r="B17" s="50"/>
      <c r="C17" s="50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47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7"/>
      <c r="B18" s="50"/>
      <c r="C18" s="50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47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7"/>
      <c r="B19" s="50"/>
      <c r="C19" s="50"/>
      <c r="D19" s="6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47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47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47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47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47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47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47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47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47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47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47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47">
        <f t="shared" si="2"/>
        <v>0</v>
      </c>
      <c r="AD30" s="52">
        <f t="shared" si="2"/>
        <v>0</v>
      </c>
      <c r="AE30" s="52">
        <f t="shared" si="2"/>
        <v>0</v>
      </c>
      <c r="AF30" s="47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47">
        <f t="shared" si="2"/>
        <v>0</v>
      </c>
      <c r="AD31" s="52">
        <f t="shared" si="2"/>
        <v>0</v>
      </c>
      <c r="AE31" s="52">
        <f t="shared" si="2"/>
        <v>0</v>
      </c>
      <c r="AF31" s="47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47">
        <f t="shared" si="2"/>
        <v>0</v>
      </c>
      <c r="AD32" s="52">
        <f t="shared" si="2"/>
        <v>0</v>
      </c>
      <c r="AE32" s="52">
        <f t="shared" si="2"/>
        <v>0</v>
      </c>
      <c r="AF32" s="47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47">
        <f t="shared" si="2"/>
        <v>0</v>
      </c>
      <c r="AD33" s="52">
        <f t="shared" si="2"/>
        <v>0</v>
      </c>
      <c r="AE33" s="52">
        <f t="shared" si="2"/>
        <v>0</v>
      </c>
      <c r="AF33" s="47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47">
        <f t="shared" si="2"/>
        <v>0</v>
      </c>
      <c r="AD34" s="52">
        <f t="shared" si="2"/>
        <v>0</v>
      </c>
      <c r="AE34" s="52">
        <f t="shared" si="2"/>
        <v>0</v>
      </c>
      <c r="AF34" s="47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0"/>
  <sheetViews>
    <sheetView zoomScaleSheetLayoutView="115" workbookViewId="0" topLeftCell="A16">
      <selection activeCell="C40" sqref="C40"/>
    </sheetView>
  </sheetViews>
  <sheetFormatPr defaultColWidth="8.7109375" defaultRowHeight="12.75"/>
  <cols>
    <col min="1" max="1" width="8.28125" style="100" customWidth="1"/>
    <col min="2" max="2" width="10.421875" style="100" customWidth="1"/>
    <col min="3" max="3" width="14.7109375" style="98" bestFit="1" customWidth="1"/>
    <col min="4" max="4" width="7.140625" style="98" customWidth="1"/>
    <col min="5" max="26" width="3.421875" style="98" customWidth="1"/>
    <col min="27" max="27" width="8.7109375" style="98" customWidth="1"/>
    <col min="28" max="28" width="11.140625" style="101" customWidth="1"/>
    <col min="29" max="29" width="12.421875" style="101" customWidth="1"/>
    <col min="30" max="30" width="2.421875" style="98" customWidth="1"/>
    <col min="31" max="31" width="7.421875" style="98" customWidth="1"/>
    <col min="32" max="32" width="13.421875" style="102" bestFit="1" customWidth="1"/>
    <col min="33" max="54" width="3.421875" style="98" customWidth="1"/>
    <col min="55" max="55" width="5.421875" style="98" customWidth="1"/>
    <col min="56" max="56" width="8.140625" style="98" customWidth="1"/>
    <col min="57" max="58" width="8.7109375" style="98" customWidth="1"/>
    <col min="59" max="59" width="6.8515625" style="57" customWidth="1"/>
    <col min="60" max="91" width="8.7109375" style="98" customWidth="1"/>
    <col min="92" max="93" width="2.421875" style="98" customWidth="1"/>
    <col min="94" max="94" width="3.28125" style="98" customWidth="1"/>
    <col min="95" max="16384" width="8.7109375" style="98" customWidth="1"/>
  </cols>
  <sheetData>
    <row r="1" ht="12.75">
      <c r="D1" s="36" t="s">
        <v>101</v>
      </c>
    </row>
    <row r="2" spans="1:60" ht="12.75">
      <c r="A2" s="57"/>
      <c r="B2" s="57"/>
      <c r="O2" s="98" t="s">
        <v>26</v>
      </c>
      <c r="AA2" s="103" t="s">
        <v>27</v>
      </c>
      <c r="AB2" s="162" t="s">
        <v>28</v>
      </c>
      <c r="AC2" s="105" t="s">
        <v>29</v>
      </c>
      <c r="BC2" s="106" t="s">
        <v>27</v>
      </c>
      <c r="BD2" s="103" t="s">
        <v>28</v>
      </c>
      <c r="BE2" s="103" t="s">
        <v>91</v>
      </c>
      <c r="BF2" s="103" t="s">
        <v>29</v>
      </c>
      <c r="BG2" s="107" t="s">
        <v>38</v>
      </c>
      <c r="BH2" s="99"/>
    </row>
    <row r="3" spans="1:58" ht="12.75">
      <c r="A3" s="169" t="s">
        <v>94</v>
      </c>
      <c r="B3" s="170"/>
      <c r="C3" s="50"/>
      <c r="D3" s="50"/>
      <c r="E3" s="109" t="s">
        <v>31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 t="s">
        <v>32</v>
      </c>
      <c r="AB3" s="161" t="s">
        <v>33</v>
      </c>
      <c r="AC3" s="111" t="s">
        <v>34</v>
      </c>
      <c r="AE3" s="41"/>
      <c r="AF3" s="112" t="str">
        <f>A3</f>
        <v>1-Po</v>
      </c>
      <c r="AG3" s="109" t="s">
        <v>35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3" t="s">
        <v>32</v>
      </c>
      <c r="BD3" s="110" t="s">
        <v>33</v>
      </c>
      <c r="BE3" s="110" t="s">
        <v>32</v>
      </c>
      <c r="BF3" s="110" t="s">
        <v>34</v>
      </c>
    </row>
    <row r="4" spans="1:58" ht="12.75">
      <c r="A4" s="67" t="s">
        <v>36</v>
      </c>
      <c r="B4" s="50" t="s">
        <v>37</v>
      </c>
      <c r="C4" s="50"/>
      <c r="D4" s="167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 t="s">
        <v>113</v>
      </c>
      <c r="K4" s="114" t="s">
        <v>112</v>
      </c>
      <c r="L4" s="114" t="s">
        <v>114</v>
      </c>
      <c r="M4" s="114" t="s">
        <v>115</v>
      </c>
      <c r="N4" s="114" t="s">
        <v>116</v>
      </c>
      <c r="O4" s="114">
        <v>7</v>
      </c>
      <c r="P4" s="114">
        <v>8</v>
      </c>
      <c r="Q4" s="114">
        <v>9</v>
      </c>
      <c r="R4" s="114">
        <v>10</v>
      </c>
      <c r="S4" s="114" t="s">
        <v>117</v>
      </c>
      <c r="T4" s="114" t="s">
        <v>118</v>
      </c>
      <c r="U4" s="114" t="s">
        <v>119</v>
      </c>
      <c r="V4" s="114" t="s">
        <v>120</v>
      </c>
      <c r="W4" s="114" t="s">
        <v>121</v>
      </c>
      <c r="X4" s="114">
        <v>12</v>
      </c>
      <c r="Y4" s="114">
        <v>13</v>
      </c>
      <c r="Z4" s="114">
        <v>14</v>
      </c>
      <c r="AA4" s="110" t="s">
        <v>40</v>
      </c>
      <c r="AB4" s="161" t="s">
        <v>41</v>
      </c>
      <c r="AC4" s="111" t="s">
        <v>43</v>
      </c>
      <c r="AE4" s="115" t="s">
        <v>93</v>
      </c>
      <c r="AF4" s="116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 t="s">
        <v>113</v>
      </c>
      <c r="AM4" s="114" t="s">
        <v>112</v>
      </c>
      <c r="AN4" s="114" t="s">
        <v>114</v>
      </c>
      <c r="AO4" s="114" t="s">
        <v>115</v>
      </c>
      <c r="AP4" s="114" t="s">
        <v>116</v>
      </c>
      <c r="AQ4" s="114">
        <v>7</v>
      </c>
      <c r="AR4" s="114">
        <v>8</v>
      </c>
      <c r="AS4" s="114">
        <v>9</v>
      </c>
      <c r="AT4" s="114">
        <v>10</v>
      </c>
      <c r="AU4" s="114" t="s">
        <v>117</v>
      </c>
      <c r="AV4" s="114" t="s">
        <v>118</v>
      </c>
      <c r="AW4" s="114" t="s">
        <v>119</v>
      </c>
      <c r="AX4" s="114" t="s">
        <v>120</v>
      </c>
      <c r="AY4" s="114" t="s">
        <v>121</v>
      </c>
      <c r="AZ4" s="114">
        <v>12</v>
      </c>
      <c r="BA4" s="114">
        <v>13</v>
      </c>
      <c r="BB4" s="114">
        <v>14</v>
      </c>
      <c r="BC4" s="115"/>
      <c r="BD4" s="110" t="s">
        <v>41</v>
      </c>
      <c r="BE4" s="110" t="s">
        <v>44</v>
      </c>
      <c r="BF4" s="110" t="s">
        <v>45</v>
      </c>
    </row>
    <row r="5" spans="1:59" ht="12.75">
      <c r="A5" s="67"/>
      <c r="B5" s="202" t="s">
        <v>197</v>
      </c>
      <c r="C5" s="126" t="s">
        <v>185</v>
      </c>
      <c r="D5" s="159" t="s">
        <v>108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>
        <f>SUM(E5:Z5)</f>
        <v>0</v>
      </c>
      <c r="AB5" s="156">
        <v>104.22</v>
      </c>
      <c r="AC5" s="118">
        <f aca="true" t="shared" si="0" ref="AC5:AC25">SUM(AA5:AB5)</f>
        <v>104.22</v>
      </c>
      <c r="AD5" s="50"/>
      <c r="AE5" s="119"/>
      <c r="AF5" s="120" t="str">
        <f aca="true" t="shared" si="1" ref="AF5:AF25">C5</f>
        <v>Reints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>
        <f aca="true" t="shared" si="2" ref="BC5:BC25">SUM(AG5:BB5)</f>
        <v>0</v>
      </c>
      <c r="BD5" s="117">
        <v>101.97</v>
      </c>
      <c r="BE5" s="117">
        <v>101.97</v>
      </c>
      <c r="BF5" s="118">
        <f>SUM(BE5+AC5)</f>
        <v>206.19</v>
      </c>
      <c r="BG5" s="132">
        <v>1</v>
      </c>
    </row>
    <row r="6" spans="1:59" ht="12.75">
      <c r="A6" s="50"/>
      <c r="B6" s="126" t="s">
        <v>134</v>
      </c>
      <c r="C6" s="126" t="s">
        <v>190</v>
      </c>
      <c r="D6" s="159" t="s">
        <v>108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v>0</v>
      </c>
      <c r="AB6" s="156">
        <v>104.99</v>
      </c>
      <c r="AC6" s="118">
        <f t="shared" si="0"/>
        <v>104.99</v>
      </c>
      <c r="AD6" s="50"/>
      <c r="AE6" s="119">
        <f>A6</f>
        <v>0</v>
      </c>
      <c r="AF6" s="120" t="str">
        <f t="shared" si="1"/>
        <v>van de Beek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>
        <f t="shared" si="2"/>
        <v>0</v>
      </c>
      <c r="BD6" s="117">
        <v>104.86</v>
      </c>
      <c r="BE6" s="204">
        <v>104.86</v>
      </c>
      <c r="BF6" s="118">
        <v>209.85</v>
      </c>
      <c r="BG6" s="132">
        <v>2</v>
      </c>
    </row>
    <row r="7" spans="1:59" ht="12.75">
      <c r="A7" s="50"/>
      <c r="B7" s="206" t="s">
        <v>195</v>
      </c>
      <c r="C7" s="203" t="s">
        <v>196</v>
      </c>
      <c r="D7" s="159" t="s">
        <v>108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>
        <f aca="true" t="shared" si="3" ref="AA7:AA25">SUM(E7:Z7)</f>
        <v>0</v>
      </c>
      <c r="AB7" s="156">
        <v>109.98</v>
      </c>
      <c r="AC7" s="118">
        <f t="shared" si="0"/>
        <v>109.98</v>
      </c>
      <c r="AD7" s="50"/>
      <c r="AE7" s="119"/>
      <c r="AF7" s="120" t="str">
        <f t="shared" si="1"/>
        <v>Borg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>
        <f t="shared" si="2"/>
        <v>0</v>
      </c>
      <c r="BD7" s="117">
        <v>105.72</v>
      </c>
      <c r="BE7" s="117">
        <v>105.72</v>
      </c>
      <c r="BF7" s="118">
        <f aca="true" t="shared" si="4" ref="BF7:BF25">SUM(BE7+AC7)</f>
        <v>215.7</v>
      </c>
      <c r="BG7" s="132">
        <v>3</v>
      </c>
    </row>
    <row r="8" spans="1:59" ht="12.75">
      <c r="A8" s="50"/>
      <c r="B8" s="202" t="s">
        <v>191</v>
      </c>
      <c r="C8" s="126" t="s">
        <v>192</v>
      </c>
      <c r="D8" s="159" t="s">
        <v>108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>
        <v>5</v>
      </c>
      <c r="AA8" s="50">
        <f t="shared" si="3"/>
        <v>5</v>
      </c>
      <c r="AB8" s="156">
        <v>108.5</v>
      </c>
      <c r="AC8" s="118">
        <f t="shared" si="0"/>
        <v>113.5</v>
      </c>
      <c r="AD8" s="50"/>
      <c r="AE8" s="119"/>
      <c r="AF8" s="120" t="str">
        <f t="shared" si="1"/>
        <v>Baijens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>
        <f t="shared" si="2"/>
        <v>0</v>
      </c>
      <c r="BD8" s="122">
        <v>103.24</v>
      </c>
      <c r="BE8" s="117">
        <v>103.24</v>
      </c>
      <c r="BF8" s="118">
        <f t="shared" si="4"/>
        <v>216.74</v>
      </c>
      <c r="BG8" s="132">
        <v>4</v>
      </c>
    </row>
    <row r="9" spans="1:59" ht="12.75">
      <c r="A9" s="126"/>
      <c r="B9" s="126" t="s">
        <v>174</v>
      </c>
      <c r="C9" s="126" t="s">
        <v>150</v>
      </c>
      <c r="D9" s="159" t="s">
        <v>108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>
        <f t="shared" si="3"/>
        <v>0</v>
      </c>
      <c r="AB9" s="156">
        <v>109.87</v>
      </c>
      <c r="AC9" s="118">
        <f t="shared" si="0"/>
        <v>109.87</v>
      </c>
      <c r="AD9" s="50"/>
      <c r="AE9" s="119">
        <f>A9</f>
        <v>0</v>
      </c>
      <c r="AF9" s="120" t="str">
        <f t="shared" si="1"/>
        <v>van de Brink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>
        <f t="shared" si="2"/>
        <v>0</v>
      </c>
      <c r="BD9" s="117">
        <v>107.99</v>
      </c>
      <c r="BE9" s="117">
        <v>107.99</v>
      </c>
      <c r="BF9" s="118">
        <f t="shared" si="4"/>
        <v>217.86</v>
      </c>
      <c r="BG9" s="132">
        <v>5</v>
      </c>
    </row>
    <row r="10" spans="1:59" ht="12.75">
      <c r="A10" s="126"/>
      <c r="B10" s="50" t="s">
        <v>186</v>
      </c>
      <c r="C10" s="126" t="s">
        <v>187</v>
      </c>
      <c r="D10" s="159" t="s">
        <v>108</v>
      </c>
      <c r="E10" s="50"/>
      <c r="F10" s="50"/>
      <c r="G10" s="50">
        <v>5</v>
      </c>
      <c r="H10" s="50"/>
      <c r="I10" s="50"/>
      <c r="J10" s="50"/>
      <c r="K10" s="50"/>
      <c r="L10" s="50"/>
      <c r="M10" s="50"/>
      <c r="N10" s="50"/>
      <c r="O10" s="50"/>
      <c r="P10" s="50"/>
      <c r="Q10" s="50">
        <v>5</v>
      </c>
      <c r="R10" s="50"/>
      <c r="S10" s="50"/>
      <c r="T10" s="50"/>
      <c r="U10" s="50"/>
      <c r="V10" s="50"/>
      <c r="W10" s="50"/>
      <c r="X10" s="50"/>
      <c r="Y10" s="50"/>
      <c r="Z10" s="50"/>
      <c r="AA10" s="50">
        <f t="shared" si="3"/>
        <v>10</v>
      </c>
      <c r="AB10" s="156">
        <v>108.75</v>
      </c>
      <c r="AC10" s="118">
        <f t="shared" si="0"/>
        <v>118.75</v>
      </c>
      <c r="AD10" s="50"/>
      <c r="AE10" s="119">
        <f>A10</f>
        <v>0</v>
      </c>
      <c r="AF10" s="120" t="str">
        <f t="shared" si="1"/>
        <v>Zaaijer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>
        <f t="shared" si="2"/>
        <v>0</v>
      </c>
      <c r="BD10" s="117">
        <v>104.27</v>
      </c>
      <c r="BE10" s="204">
        <v>104.27</v>
      </c>
      <c r="BF10" s="118">
        <f t="shared" si="4"/>
        <v>223.01999999999998</v>
      </c>
      <c r="BG10" s="132">
        <v>6</v>
      </c>
    </row>
    <row r="11" spans="1:59" ht="12.75">
      <c r="A11" s="50"/>
      <c r="B11" s="50" t="s">
        <v>167</v>
      </c>
      <c r="C11" s="50" t="s">
        <v>168</v>
      </c>
      <c r="D11" s="159" t="s">
        <v>108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>
        <f t="shared" si="3"/>
        <v>0</v>
      </c>
      <c r="AB11" s="156">
        <v>112.33</v>
      </c>
      <c r="AC11" s="118">
        <f t="shared" si="0"/>
        <v>112.33</v>
      </c>
      <c r="AD11" s="50"/>
      <c r="AE11" s="119">
        <f>A11</f>
        <v>0</v>
      </c>
      <c r="AF11" s="50" t="str">
        <f t="shared" si="1"/>
        <v>van 't Veld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f t="shared" si="2"/>
        <v>0</v>
      </c>
      <c r="BD11" s="117">
        <v>111.85</v>
      </c>
      <c r="BE11" s="117">
        <v>111.85</v>
      </c>
      <c r="BF11" s="118">
        <f t="shared" si="4"/>
        <v>224.18</v>
      </c>
      <c r="BG11" s="177">
        <v>7</v>
      </c>
    </row>
    <row r="12" spans="1:59" ht="12.75">
      <c r="A12" s="126"/>
      <c r="B12" s="126" t="s">
        <v>182</v>
      </c>
      <c r="C12" s="126" t="s">
        <v>183</v>
      </c>
      <c r="D12" s="159" t="s">
        <v>108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>
        <f t="shared" si="3"/>
        <v>0</v>
      </c>
      <c r="AB12" s="156">
        <v>114.92</v>
      </c>
      <c r="AC12" s="118">
        <f t="shared" si="0"/>
        <v>114.92</v>
      </c>
      <c r="AD12" s="50"/>
      <c r="AE12" s="119">
        <f>A12</f>
        <v>0</v>
      </c>
      <c r="AF12" s="120" t="str">
        <f t="shared" si="1"/>
        <v>van Wezel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f t="shared" si="2"/>
        <v>0</v>
      </c>
      <c r="BD12" s="117">
        <v>111.28</v>
      </c>
      <c r="BE12" s="117">
        <v>111.28</v>
      </c>
      <c r="BF12" s="118">
        <f t="shared" si="4"/>
        <v>226.2</v>
      </c>
      <c r="BG12" s="177">
        <v>8</v>
      </c>
    </row>
    <row r="13" spans="1:59" ht="12.75">
      <c r="A13" s="67"/>
      <c r="B13" s="202" t="s">
        <v>198</v>
      </c>
      <c r="C13" s="126" t="s">
        <v>199</v>
      </c>
      <c r="D13" s="159" t="s">
        <v>108</v>
      </c>
      <c r="E13" s="50"/>
      <c r="F13" s="50"/>
      <c r="G13" s="50"/>
      <c r="H13" s="50"/>
      <c r="I13" s="50"/>
      <c r="J13" s="50"/>
      <c r="K13" s="117"/>
      <c r="L13" s="50"/>
      <c r="M13" s="50"/>
      <c r="N13" s="50"/>
      <c r="O13" s="50">
        <v>5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>
        <f t="shared" si="3"/>
        <v>5</v>
      </c>
      <c r="AB13" s="156">
        <v>112.11</v>
      </c>
      <c r="AC13" s="118">
        <f t="shared" si="0"/>
        <v>117.11</v>
      </c>
      <c r="AD13" s="50"/>
      <c r="AE13" s="119"/>
      <c r="AF13" s="120" t="str">
        <f t="shared" si="1"/>
        <v>de Graaf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>
        <f t="shared" si="2"/>
        <v>0</v>
      </c>
      <c r="BD13" s="117">
        <v>109.38</v>
      </c>
      <c r="BE13" s="117">
        <v>109.38</v>
      </c>
      <c r="BF13" s="118">
        <f t="shared" si="4"/>
        <v>226.49</v>
      </c>
      <c r="BG13" s="177">
        <v>9</v>
      </c>
    </row>
    <row r="14" spans="1:59" ht="12.75">
      <c r="A14" s="50"/>
      <c r="B14" s="126" t="s">
        <v>173</v>
      </c>
      <c r="C14" s="126" t="s">
        <v>125</v>
      </c>
      <c r="D14" s="159" t="s">
        <v>108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>
        <f t="shared" si="3"/>
        <v>0</v>
      </c>
      <c r="AB14" s="156">
        <v>111.87</v>
      </c>
      <c r="AC14" s="118">
        <f t="shared" si="0"/>
        <v>111.87</v>
      </c>
      <c r="AD14" s="50"/>
      <c r="AE14" s="119">
        <f>A14</f>
        <v>0</v>
      </c>
      <c r="AF14" s="120" t="str">
        <f t="shared" si="1"/>
        <v>Vegterlo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>
        <v>5</v>
      </c>
      <c r="AX14" s="50"/>
      <c r="AY14" s="50"/>
      <c r="AZ14" s="50"/>
      <c r="BA14" s="50"/>
      <c r="BB14" s="50"/>
      <c r="BC14" s="50">
        <f t="shared" si="2"/>
        <v>5</v>
      </c>
      <c r="BD14" s="117">
        <v>112.92</v>
      </c>
      <c r="BE14" s="117">
        <v>117.92</v>
      </c>
      <c r="BF14" s="118">
        <f t="shared" si="4"/>
        <v>229.79000000000002</v>
      </c>
      <c r="BG14" s="177">
        <v>10</v>
      </c>
    </row>
    <row r="15" spans="1:59" ht="12.75">
      <c r="A15" s="50"/>
      <c r="B15" s="202" t="s">
        <v>200</v>
      </c>
      <c r="C15" s="126" t="s">
        <v>201</v>
      </c>
      <c r="D15" s="159" t="s">
        <v>108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5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>
        <f t="shared" si="3"/>
        <v>5</v>
      </c>
      <c r="AB15" s="156">
        <v>112.13</v>
      </c>
      <c r="AC15" s="118">
        <f t="shared" si="0"/>
        <v>117.13</v>
      </c>
      <c r="AD15" s="50"/>
      <c r="AE15" s="119"/>
      <c r="AF15" s="120" t="str">
        <f t="shared" si="1"/>
        <v>Bosma</v>
      </c>
      <c r="AG15" s="50"/>
      <c r="AH15" s="50"/>
      <c r="AI15" s="50"/>
      <c r="AJ15" s="50"/>
      <c r="AK15" s="50"/>
      <c r="AL15" s="50"/>
      <c r="AM15" s="50"/>
      <c r="AN15" s="50">
        <v>5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f t="shared" si="2"/>
        <v>5</v>
      </c>
      <c r="BD15" s="117">
        <v>109.55</v>
      </c>
      <c r="BE15" s="117">
        <v>114.55</v>
      </c>
      <c r="BF15" s="118">
        <f t="shared" si="4"/>
        <v>231.68</v>
      </c>
      <c r="BG15" s="177">
        <v>11</v>
      </c>
    </row>
    <row r="16" spans="1:59" ht="12.75">
      <c r="A16" s="126"/>
      <c r="B16" s="50" t="s">
        <v>188</v>
      </c>
      <c r="C16" s="126" t="s">
        <v>172</v>
      </c>
      <c r="D16" s="159" t="s">
        <v>108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>
        <f t="shared" si="3"/>
        <v>0</v>
      </c>
      <c r="AB16" s="156">
        <v>114.81</v>
      </c>
      <c r="AC16" s="118">
        <f t="shared" si="0"/>
        <v>114.81</v>
      </c>
      <c r="AD16" s="50"/>
      <c r="AE16" s="119">
        <f aca="true" t="shared" si="5" ref="AE16:AE25">A16</f>
        <v>0</v>
      </c>
      <c r="AF16" s="120" t="str">
        <f t="shared" si="1"/>
        <v>Nijenhuis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>
        <v>5</v>
      </c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>
        <f t="shared" si="2"/>
        <v>5</v>
      </c>
      <c r="BD16" s="117">
        <v>114.17</v>
      </c>
      <c r="BE16" s="117">
        <v>119.17</v>
      </c>
      <c r="BF16" s="118">
        <f t="shared" si="4"/>
        <v>233.98000000000002</v>
      </c>
      <c r="BG16" s="177">
        <v>12</v>
      </c>
    </row>
    <row r="17" spans="1:59" ht="12.75">
      <c r="A17" s="126"/>
      <c r="B17" s="126" t="s">
        <v>184</v>
      </c>
      <c r="C17" s="126" t="s">
        <v>185</v>
      </c>
      <c r="D17" s="159" t="s">
        <v>108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f t="shared" si="3"/>
        <v>0</v>
      </c>
      <c r="AB17" s="156">
        <v>117.08</v>
      </c>
      <c r="AC17" s="118">
        <f t="shared" si="0"/>
        <v>117.08</v>
      </c>
      <c r="AD17" s="50"/>
      <c r="AE17" s="119">
        <f t="shared" si="5"/>
        <v>0</v>
      </c>
      <c r="AF17" s="120" t="str">
        <f t="shared" si="1"/>
        <v>Reints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>
        <f t="shared" si="2"/>
        <v>0</v>
      </c>
      <c r="BD17" s="117">
        <v>117.32</v>
      </c>
      <c r="BE17" s="205">
        <v>117.32</v>
      </c>
      <c r="BF17" s="118">
        <f t="shared" si="4"/>
        <v>234.39999999999998</v>
      </c>
      <c r="BG17" s="177">
        <v>13</v>
      </c>
    </row>
    <row r="18" spans="1:59" ht="12.75">
      <c r="A18" s="50"/>
      <c r="B18" s="50" t="s">
        <v>175</v>
      </c>
      <c r="C18" s="50" t="s">
        <v>176</v>
      </c>
      <c r="D18" s="159" t="s">
        <v>108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>
        <f t="shared" si="3"/>
        <v>0</v>
      </c>
      <c r="AB18" s="156">
        <v>121.66</v>
      </c>
      <c r="AC18" s="118">
        <f t="shared" si="0"/>
        <v>121.66</v>
      </c>
      <c r="AD18" s="50"/>
      <c r="AE18" s="119">
        <f t="shared" si="5"/>
        <v>0</v>
      </c>
      <c r="AF18" s="120" t="str">
        <f t="shared" si="1"/>
        <v>Ramaker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>
        <f t="shared" si="2"/>
        <v>0</v>
      </c>
      <c r="BD18" s="117">
        <v>114.89</v>
      </c>
      <c r="BE18" s="117">
        <v>114.89</v>
      </c>
      <c r="BF18" s="118">
        <f t="shared" si="4"/>
        <v>236.55</v>
      </c>
      <c r="BG18" s="177">
        <v>14</v>
      </c>
    </row>
    <row r="19" spans="1:59" ht="12.75">
      <c r="A19" s="126"/>
      <c r="B19" s="126" t="s">
        <v>178</v>
      </c>
      <c r="C19" s="126" t="s">
        <v>179</v>
      </c>
      <c r="D19" s="159" t="s">
        <v>108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5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>
        <f t="shared" si="3"/>
        <v>5</v>
      </c>
      <c r="AB19" s="199">
        <v>117.65</v>
      </c>
      <c r="AC19" s="118">
        <f t="shared" si="0"/>
        <v>122.65</v>
      </c>
      <c r="AD19" s="50"/>
      <c r="AE19" s="119">
        <f t="shared" si="5"/>
        <v>0</v>
      </c>
      <c r="AF19" s="120" t="str">
        <f t="shared" si="1"/>
        <v>Kamphuis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>
        <f t="shared" si="2"/>
        <v>0</v>
      </c>
      <c r="BD19" s="117">
        <v>117.22</v>
      </c>
      <c r="BE19" s="117">
        <v>117.22</v>
      </c>
      <c r="BF19" s="118">
        <f t="shared" si="4"/>
        <v>239.87</v>
      </c>
      <c r="BG19" s="177">
        <v>15</v>
      </c>
    </row>
    <row r="20" spans="1:59" ht="12.75">
      <c r="A20" s="50"/>
      <c r="B20" s="50" t="s">
        <v>177</v>
      </c>
      <c r="C20" s="126" t="s">
        <v>129</v>
      </c>
      <c r="D20" s="159" t="s">
        <v>108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>
        <f t="shared" si="3"/>
        <v>0</v>
      </c>
      <c r="AB20" s="156">
        <v>121.97</v>
      </c>
      <c r="AC20" s="118">
        <f t="shared" si="0"/>
        <v>121.97</v>
      </c>
      <c r="AD20" s="50"/>
      <c r="AE20" s="119">
        <f t="shared" si="5"/>
        <v>0</v>
      </c>
      <c r="AF20" s="120" t="str">
        <f t="shared" si="1"/>
        <v>van Olst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>
        <f t="shared" si="2"/>
        <v>0</v>
      </c>
      <c r="BD20" s="117">
        <v>123.96</v>
      </c>
      <c r="BE20" s="205">
        <v>123.96</v>
      </c>
      <c r="BF20" s="118">
        <f t="shared" si="4"/>
        <v>245.93</v>
      </c>
      <c r="BG20" s="177">
        <v>16</v>
      </c>
    </row>
    <row r="21" spans="1:59" ht="12.75">
      <c r="A21" s="50"/>
      <c r="B21" s="126" t="s">
        <v>171</v>
      </c>
      <c r="C21" s="126" t="s">
        <v>172</v>
      </c>
      <c r="D21" s="159" t="s">
        <v>108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5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>
        <v>5</v>
      </c>
      <c r="AA21" s="50">
        <f t="shared" si="3"/>
        <v>10</v>
      </c>
      <c r="AB21" s="156">
        <v>129.89</v>
      </c>
      <c r="AC21" s="118">
        <f t="shared" si="0"/>
        <v>139.89</v>
      </c>
      <c r="AD21" s="50"/>
      <c r="AE21" s="119">
        <f t="shared" si="5"/>
        <v>0</v>
      </c>
      <c r="AF21" s="120" t="str">
        <f t="shared" si="1"/>
        <v>Nijenhuis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>
        <f t="shared" si="2"/>
        <v>0</v>
      </c>
      <c r="BD21" s="117">
        <v>115.95</v>
      </c>
      <c r="BE21" s="117">
        <v>115.95</v>
      </c>
      <c r="BF21" s="118">
        <f t="shared" si="4"/>
        <v>255.83999999999997</v>
      </c>
      <c r="BG21" s="177">
        <v>17</v>
      </c>
    </row>
    <row r="22" spans="1:59" ht="12.75">
      <c r="A22" s="50"/>
      <c r="B22" s="50" t="s">
        <v>189</v>
      </c>
      <c r="C22" s="126" t="s">
        <v>143</v>
      </c>
      <c r="D22" s="159" t="s">
        <v>108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>
        <v>5</v>
      </c>
      <c r="Y22" s="50"/>
      <c r="Z22" s="50"/>
      <c r="AA22" s="50">
        <f t="shared" si="3"/>
        <v>5</v>
      </c>
      <c r="AB22" s="117">
        <v>129.78</v>
      </c>
      <c r="AC22" s="118">
        <f t="shared" si="0"/>
        <v>134.78</v>
      </c>
      <c r="AD22" s="50"/>
      <c r="AE22" s="119">
        <f t="shared" si="5"/>
        <v>0</v>
      </c>
      <c r="AF22" s="120" t="str">
        <f t="shared" si="1"/>
        <v>ter Braak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>
        <f t="shared" si="2"/>
        <v>0</v>
      </c>
      <c r="BD22" s="117">
        <v>123.08</v>
      </c>
      <c r="BE22" s="117">
        <v>123.08</v>
      </c>
      <c r="BF22" s="118">
        <f t="shared" si="4"/>
        <v>257.86</v>
      </c>
      <c r="BG22" s="177">
        <v>18</v>
      </c>
    </row>
    <row r="23" spans="1:59" ht="12.75">
      <c r="A23" s="50"/>
      <c r="B23" s="126" t="s">
        <v>193</v>
      </c>
      <c r="C23" s="126" t="s">
        <v>194</v>
      </c>
      <c r="D23" s="159" t="s">
        <v>108</v>
      </c>
      <c r="E23" s="50"/>
      <c r="F23" s="50"/>
      <c r="G23" s="50"/>
      <c r="H23" s="50"/>
      <c r="I23" s="50">
        <v>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>
        <f t="shared" si="3"/>
        <v>5</v>
      </c>
      <c r="AB23" s="156">
        <v>130.02</v>
      </c>
      <c r="AC23" s="118">
        <f t="shared" si="0"/>
        <v>135.02</v>
      </c>
      <c r="AD23" s="50"/>
      <c r="AE23" s="119">
        <f t="shared" si="5"/>
        <v>0</v>
      </c>
      <c r="AF23" s="120" t="str">
        <f t="shared" si="1"/>
        <v>Fix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>
        <f t="shared" si="2"/>
        <v>0</v>
      </c>
      <c r="BD23" s="117">
        <v>124.61</v>
      </c>
      <c r="BE23" s="117">
        <v>124.61</v>
      </c>
      <c r="BF23" s="118">
        <f t="shared" si="4"/>
        <v>259.63</v>
      </c>
      <c r="BG23" s="177">
        <v>19</v>
      </c>
    </row>
    <row r="24" spans="1:59" ht="12.75">
      <c r="A24" s="50"/>
      <c r="B24" s="126" t="s">
        <v>180</v>
      </c>
      <c r="C24" s="126" t="s">
        <v>181</v>
      </c>
      <c r="D24" s="159" t="s">
        <v>108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>
        <f t="shared" si="3"/>
        <v>0</v>
      </c>
      <c r="AB24" s="156">
        <v>136.64</v>
      </c>
      <c r="AC24" s="118">
        <f t="shared" si="0"/>
        <v>136.64</v>
      </c>
      <c r="AD24" s="50"/>
      <c r="AE24" s="119">
        <f t="shared" si="5"/>
        <v>0</v>
      </c>
      <c r="AF24" s="120" t="str">
        <f t="shared" si="1"/>
        <v>Schottink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>
        <f t="shared" si="2"/>
        <v>0</v>
      </c>
      <c r="BD24" s="117">
        <v>141.24</v>
      </c>
      <c r="BE24" s="117">
        <v>141.24</v>
      </c>
      <c r="BF24" s="118">
        <f t="shared" si="4"/>
        <v>277.88</v>
      </c>
      <c r="BG24" s="177">
        <v>20</v>
      </c>
    </row>
    <row r="25" spans="1:59" ht="12.75">
      <c r="A25" s="50"/>
      <c r="B25" s="126" t="s">
        <v>169</v>
      </c>
      <c r="C25" s="126" t="s">
        <v>170</v>
      </c>
      <c r="D25" s="159" t="s">
        <v>108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>
        <f t="shared" si="3"/>
        <v>0</v>
      </c>
      <c r="AB25" s="156">
        <v>154.52</v>
      </c>
      <c r="AC25" s="118">
        <f t="shared" si="0"/>
        <v>154.52</v>
      </c>
      <c r="AD25" s="50"/>
      <c r="AE25" s="119">
        <f t="shared" si="5"/>
        <v>0</v>
      </c>
      <c r="AF25" s="120" t="str">
        <f t="shared" si="1"/>
        <v>Hopster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>
        <f t="shared" si="2"/>
        <v>0</v>
      </c>
      <c r="BD25" s="117">
        <v>141.34</v>
      </c>
      <c r="BE25" s="117">
        <v>141.34</v>
      </c>
      <c r="BF25" s="118">
        <f t="shared" si="4"/>
        <v>295.86</v>
      </c>
      <c r="BG25" s="177">
        <v>21</v>
      </c>
    </row>
    <row r="26" spans="1:59" ht="12.75">
      <c r="A26" s="67"/>
      <c r="B26" s="50"/>
      <c r="C26" s="184"/>
      <c r="D26" s="18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156"/>
      <c r="AC26" s="118"/>
      <c r="AD26" s="50"/>
      <c r="AE26" s="119"/>
      <c r="AF26" s="185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117"/>
      <c r="BE26" s="117"/>
      <c r="BF26" s="118"/>
      <c r="BG26" s="57">
        <v>26</v>
      </c>
    </row>
    <row r="27" spans="1:58" ht="12.75">
      <c r="A27" s="196"/>
      <c r="B27" s="197"/>
      <c r="C27" s="197"/>
      <c r="D27" s="1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99"/>
      <c r="AC27" s="200"/>
      <c r="AD27" s="99"/>
      <c r="AE27" s="125"/>
      <c r="AF27" s="201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23"/>
      <c r="BE27" s="123"/>
      <c r="BF27" s="200"/>
    </row>
    <row r="28" spans="1:58" ht="12.75">
      <c r="A28" s="196"/>
      <c r="B28" s="197"/>
      <c r="C28" s="197"/>
      <c r="D28" s="1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99"/>
      <c r="AC28" s="200"/>
      <c r="AD28" s="99"/>
      <c r="AE28" s="125"/>
      <c r="AF28" s="201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123"/>
      <c r="BE28" s="123"/>
      <c r="BF28" s="200"/>
    </row>
    <row r="31" spans="1:60" ht="12.75">
      <c r="A31" s="57"/>
      <c r="B31" s="57"/>
      <c r="O31" s="98" t="s">
        <v>26</v>
      </c>
      <c r="AA31" s="103" t="s">
        <v>27</v>
      </c>
      <c r="AB31" s="162" t="s">
        <v>28</v>
      </c>
      <c r="AC31" s="105" t="s">
        <v>29</v>
      </c>
      <c r="AE31" s="186"/>
      <c r="AF31" s="187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8"/>
      <c r="BD31" s="189"/>
      <c r="BE31" s="189"/>
      <c r="BF31" s="189"/>
      <c r="BG31" s="177"/>
      <c r="BH31" s="186"/>
    </row>
    <row r="32" spans="1:60" ht="12.75">
      <c r="A32" s="169" t="s">
        <v>94</v>
      </c>
      <c r="B32" s="170"/>
      <c r="C32" s="50"/>
      <c r="D32" s="50"/>
      <c r="E32" s="41" t="s">
        <v>110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10" t="s">
        <v>32</v>
      </c>
      <c r="AB32" s="161" t="s">
        <v>33</v>
      </c>
      <c r="AC32" s="111" t="s">
        <v>34</v>
      </c>
      <c r="AE32" s="190"/>
      <c r="AF32" s="191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8"/>
      <c r="BD32" s="189"/>
      <c r="BE32" s="189"/>
      <c r="BF32" s="189"/>
      <c r="BG32" s="177"/>
      <c r="BH32" s="186"/>
    </row>
    <row r="33" spans="1:60" ht="12.75">
      <c r="A33" s="67" t="s">
        <v>36</v>
      </c>
      <c r="B33" s="50" t="s">
        <v>37</v>
      </c>
      <c r="C33" s="50"/>
      <c r="D33" s="167" t="s">
        <v>92</v>
      </c>
      <c r="E33" s="114">
        <v>1</v>
      </c>
      <c r="F33" s="114">
        <v>2</v>
      </c>
      <c r="G33" s="114">
        <v>3</v>
      </c>
      <c r="H33" s="114">
        <v>4</v>
      </c>
      <c r="I33" s="114">
        <v>5</v>
      </c>
      <c r="J33" s="114" t="s">
        <v>113</v>
      </c>
      <c r="K33" s="114" t="s">
        <v>112</v>
      </c>
      <c r="L33" s="114" t="s">
        <v>114</v>
      </c>
      <c r="M33" s="114" t="s">
        <v>115</v>
      </c>
      <c r="N33" s="114" t="s">
        <v>116</v>
      </c>
      <c r="O33" s="114">
        <v>7</v>
      </c>
      <c r="P33" s="114">
        <v>8</v>
      </c>
      <c r="Q33" s="114">
        <v>9</v>
      </c>
      <c r="R33" s="114">
        <v>10</v>
      </c>
      <c r="S33" s="114" t="s">
        <v>117</v>
      </c>
      <c r="T33" s="114" t="s">
        <v>118</v>
      </c>
      <c r="U33" s="114" t="s">
        <v>119</v>
      </c>
      <c r="V33" s="114" t="s">
        <v>120</v>
      </c>
      <c r="W33" s="114" t="s">
        <v>121</v>
      </c>
      <c r="X33" s="114">
        <v>12</v>
      </c>
      <c r="Y33" s="114">
        <v>13</v>
      </c>
      <c r="Z33" s="114">
        <v>14</v>
      </c>
      <c r="AA33" s="110" t="s">
        <v>40</v>
      </c>
      <c r="AB33" s="161" t="s">
        <v>41</v>
      </c>
      <c r="AC33" s="111" t="s">
        <v>43</v>
      </c>
      <c r="AE33" s="186"/>
      <c r="AF33" s="187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86"/>
      <c r="BD33" s="189"/>
      <c r="BE33" s="189"/>
      <c r="BF33" s="189"/>
      <c r="BG33" s="177"/>
      <c r="BH33" s="186"/>
    </row>
    <row r="34" spans="1:60" ht="12.75">
      <c r="A34" s="50"/>
      <c r="B34" s="126" t="s">
        <v>174</v>
      </c>
      <c r="C34" s="126" t="s">
        <v>236</v>
      </c>
      <c r="D34" s="159" t="s">
        <v>108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>
        <f aca="true" t="shared" si="6" ref="AA34:AA40">SUM(E34:Z34)</f>
        <v>0</v>
      </c>
      <c r="AB34" s="156">
        <v>100.1</v>
      </c>
      <c r="AC34" s="194">
        <f aca="true" t="shared" si="7" ref="AC34:AC40">SUM(AA34:AB34)</f>
        <v>100.1</v>
      </c>
      <c r="AD34" s="195"/>
      <c r="AE34" s="177">
        <v>1</v>
      </c>
      <c r="AF34" s="187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93"/>
      <c r="BE34" s="193"/>
      <c r="BF34" s="193"/>
      <c r="BG34" s="177"/>
      <c r="BH34" s="186"/>
    </row>
    <row r="35" spans="1:60" ht="12.75">
      <c r="A35" s="67"/>
      <c r="B35" s="202" t="s">
        <v>197</v>
      </c>
      <c r="C35" s="126" t="s">
        <v>237</v>
      </c>
      <c r="D35" s="159" t="s">
        <v>108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>
        <f t="shared" si="6"/>
        <v>0</v>
      </c>
      <c r="AB35" s="156">
        <v>100.4</v>
      </c>
      <c r="AC35" s="118">
        <f t="shared" si="7"/>
        <v>100.4</v>
      </c>
      <c r="AE35" s="177">
        <v>2</v>
      </c>
      <c r="AF35" s="187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77"/>
      <c r="BH35" s="186"/>
    </row>
    <row r="36" spans="1:31" ht="12.75">
      <c r="A36" s="67"/>
      <c r="B36" s="126" t="s">
        <v>134</v>
      </c>
      <c r="C36" s="126" t="s">
        <v>238</v>
      </c>
      <c r="D36" s="159" t="s">
        <v>108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>
        <v>5</v>
      </c>
      <c r="V36" s="50"/>
      <c r="W36" s="50"/>
      <c r="X36" s="50"/>
      <c r="Y36" s="50"/>
      <c r="Z36" s="50"/>
      <c r="AA36" s="50">
        <f t="shared" si="6"/>
        <v>5</v>
      </c>
      <c r="AB36" s="156">
        <v>99.9</v>
      </c>
      <c r="AC36" s="118">
        <f t="shared" si="7"/>
        <v>104.9</v>
      </c>
      <c r="AE36" s="57">
        <v>3</v>
      </c>
    </row>
    <row r="37" spans="1:31" ht="12.75">
      <c r="A37" s="67"/>
      <c r="B37" s="206" t="s">
        <v>195</v>
      </c>
      <c r="C37" s="203" t="s">
        <v>196</v>
      </c>
      <c r="D37" s="159" t="s">
        <v>108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>
        <f t="shared" si="6"/>
        <v>0</v>
      </c>
      <c r="AB37" s="156">
        <v>108.2</v>
      </c>
      <c r="AC37" s="118">
        <f t="shared" si="7"/>
        <v>108.2</v>
      </c>
      <c r="AE37" s="57">
        <v>4</v>
      </c>
    </row>
    <row r="38" spans="1:31" ht="12.75">
      <c r="A38" s="67"/>
      <c r="B38" s="202" t="s">
        <v>191</v>
      </c>
      <c r="C38" s="126" t="s">
        <v>192</v>
      </c>
      <c r="D38" s="159" t="s">
        <v>108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v>5</v>
      </c>
      <c r="R38" s="50"/>
      <c r="S38" s="50"/>
      <c r="T38" s="50"/>
      <c r="U38" s="50"/>
      <c r="V38" s="50"/>
      <c r="W38" s="50"/>
      <c r="X38" s="50"/>
      <c r="Y38" s="50"/>
      <c r="Z38" s="50"/>
      <c r="AA38" s="50">
        <f t="shared" si="6"/>
        <v>5</v>
      </c>
      <c r="AB38" s="156">
        <v>104.31</v>
      </c>
      <c r="AC38" s="194">
        <f t="shared" si="7"/>
        <v>109.31</v>
      </c>
      <c r="AE38" s="57">
        <v>5</v>
      </c>
    </row>
    <row r="39" spans="1:31" ht="12.75">
      <c r="A39" s="67"/>
      <c r="B39" s="50" t="s">
        <v>186</v>
      </c>
      <c r="C39" s="126" t="s">
        <v>239</v>
      </c>
      <c r="D39" s="159" t="s">
        <v>108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>
        <v>5</v>
      </c>
      <c r="Z39" s="50">
        <v>5</v>
      </c>
      <c r="AA39" s="50">
        <f t="shared" si="6"/>
        <v>10</v>
      </c>
      <c r="AB39" s="156">
        <v>104.51</v>
      </c>
      <c r="AC39" s="118">
        <f t="shared" si="7"/>
        <v>114.51</v>
      </c>
      <c r="AE39" s="57">
        <v>6</v>
      </c>
    </row>
    <row r="40" spans="1:31" ht="12.75">
      <c r="A40" s="67"/>
      <c r="B40" s="67"/>
      <c r="C40" s="50"/>
      <c r="D40" s="15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>
        <f t="shared" si="6"/>
        <v>0</v>
      </c>
      <c r="AB40" s="156"/>
      <c r="AC40" s="118">
        <f t="shared" si="7"/>
        <v>0</v>
      </c>
      <c r="AE40" s="57">
        <v>7</v>
      </c>
    </row>
  </sheetData>
  <sheetProtection/>
  <printOptions/>
  <pageMargins left="0.3937007874015748" right="0.2362204724409449" top="0.11811023622047245" bottom="0.1968503937007874" header="0.11811023622047245" footer="0.1181102362204724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7"/>
  <sheetViews>
    <sheetView zoomScale="90" zoomScaleNormal="90" zoomScaleSheetLayoutView="115" workbookViewId="0" topLeftCell="A1">
      <selection activeCell="AC26" sqref="AC26"/>
    </sheetView>
  </sheetViews>
  <sheetFormatPr defaultColWidth="11.421875" defaultRowHeight="12.75"/>
  <cols>
    <col min="1" max="1" width="8.8515625" style="0" customWidth="1"/>
    <col min="2" max="2" width="10.28125" style="0" bestFit="1" customWidth="1"/>
    <col min="3" max="3" width="15.140625" style="0" bestFit="1" customWidth="1"/>
    <col min="4" max="4" width="7.7109375" style="0" customWidth="1"/>
    <col min="5" max="26" width="3.28125" style="0" customWidth="1"/>
    <col min="27" max="29" width="8.8515625" style="0" customWidth="1"/>
    <col min="30" max="30" width="4.140625" style="0" customWidth="1"/>
    <col min="31" max="31" width="8.8515625" style="0" customWidth="1"/>
    <col min="32" max="32" width="15.140625" style="0" bestFit="1" customWidth="1"/>
    <col min="33" max="54" width="3.28125" style="0" customWidth="1"/>
    <col min="55" max="56" width="8.8515625" style="0" customWidth="1"/>
    <col min="57" max="58" width="11.140625" style="0" bestFit="1" customWidth="1"/>
    <col min="59" max="59" width="7.28125" style="0" customWidth="1"/>
    <col min="60" max="16384" width="8.8515625" style="0" customWidth="1"/>
  </cols>
  <sheetData>
    <row r="1" spans="4:59" s="98" customFormat="1" ht="12.75">
      <c r="D1" s="36" t="s">
        <v>101</v>
      </c>
      <c r="AB1" s="101"/>
      <c r="AC1" s="101"/>
      <c r="AF1" s="102"/>
      <c r="BG1" s="57"/>
    </row>
    <row r="2" spans="1:60" s="98" customFormat="1" ht="12.75">
      <c r="A2" s="57"/>
      <c r="B2" s="57"/>
      <c r="O2" s="98" t="s">
        <v>26</v>
      </c>
      <c r="AA2" s="103" t="s">
        <v>27</v>
      </c>
      <c r="AB2" s="105" t="s">
        <v>28</v>
      </c>
      <c r="AC2" s="105" t="s">
        <v>29</v>
      </c>
      <c r="AF2" s="102"/>
      <c r="BC2" s="106" t="s">
        <v>27</v>
      </c>
      <c r="BD2" s="103" t="s">
        <v>28</v>
      </c>
      <c r="BE2" s="103" t="s">
        <v>27</v>
      </c>
      <c r="BF2" s="103" t="s">
        <v>29</v>
      </c>
      <c r="BG2" s="107" t="s">
        <v>38</v>
      </c>
      <c r="BH2" s="99"/>
    </row>
    <row r="3" spans="1:59" s="98" customFormat="1" ht="12.75">
      <c r="A3" s="173" t="s">
        <v>95</v>
      </c>
      <c r="B3" s="170"/>
      <c r="C3" s="50"/>
      <c r="D3" s="108"/>
      <c r="E3" s="109" t="s">
        <v>31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 t="s">
        <v>32</v>
      </c>
      <c r="AB3" s="111" t="s">
        <v>33</v>
      </c>
      <c r="AC3" s="111" t="s">
        <v>34</v>
      </c>
      <c r="AD3" s="115"/>
      <c r="AE3" s="41"/>
      <c r="AF3" s="112" t="str">
        <f>A3</f>
        <v>1-Pa</v>
      </c>
      <c r="AG3" s="109" t="s">
        <v>35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3" t="s">
        <v>32</v>
      </c>
      <c r="BD3" s="110" t="s">
        <v>33</v>
      </c>
      <c r="BE3" s="110" t="s">
        <v>32</v>
      </c>
      <c r="BF3" s="110" t="s">
        <v>34</v>
      </c>
      <c r="BG3" s="57"/>
    </row>
    <row r="4" spans="1:59" s="98" customFormat="1" ht="12.75">
      <c r="A4" s="67" t="s">
        <v>36</v>
      </c>
      <c r="B4" s="50" t="s">
        <v>37</v>
      </c>
      <c r="C4" s="50"/>
      <c r="D4" s="129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 t="s">
        <v>113</v>
      </c>
      <c r="K4" s="114" t="s">
        <v>112</v>
      </c>
      <c r="L4" s="114" t="s">
        <v>114</v>
      </c>
      <c r="M4" s="114" t="s">
        <v>115</v>
      </c>
      <c r="N4" s="114" t="s">
        <v>116</v>
      </c>
      <c r="O4" s="114">
        <v>7</v>
      </c>
      <c r="P4" s="114">
        <v>8</v>
      </c>
      <c r="Q4" s="114">
        <v>9</v>
      </c>
      <c r="R4" s="114">
        <v>10</v>
      </c>
      <c r="S4" s="114" t="s">
        <v>117</v>
      </c>
      <c r="T4" s="114" t="s">
        <v>118</v>
      </c>
      <c r="U4" s="114" t="s">
        <v>119</v>
      </c>
      <c r="V4" s="114" t="s">
        <v>120</v>
      </c>
      <c r="W4" s="114" t="s">
        <v>121</v>
      </c>
      <c r="X4" s="114">
        <v>12</v>
      </c>
      <c r="Y4" s="114">
        <v>13</v>
      </c>
      <c r="Z4" s="114">
        <v>14</v>
      </c>
      <c r="AA4" s="110" t="s">
        <v>40</v>
      </c>
      <c r="AB4" s="111" t="s">
        <v>41</v>
      </c>
      <c r="AC4" s="111" t="s">
        <v>43</v>
      </c>
      <c r="AD4" s="121"/>
      <c r="AE4" s="115" t="s">
        <v>36</v>
      </c>
      <c r="AF4" s="116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 t="s">
        <v>113</v>
      </c>
      <c r="AM4" s="114" t="s">
        <v>112</v>
      </c>
      <c r="AN4" s="114" t="s">
        <v>114</v>
      </c>
      <c r="AO4" s="114" t="s">
        <v>115</v>
      </c>
      <c r="AP4" s="114" t="s">
        <v>116</v>
      </c>
      <c r="AQ4" s="114">
        <v>7</v>
      </c>
      <c r="AR4" s="114">
        <v>8</v>
      </c>
      <c r="AS4" s="114">
        <v>9</v>
      </c>
      <c r="AT4" s="114">
        <v>10</v>
      </c>
      <c r="AU4" s="114" t="s">
        <v>117</v>
      </c>
      <c r="AV4" s="114" t="s">
        <v>118</v>
      </c>
      <c r="AW4" s="114" t="s">
        <v>119</v>
      </c>
      <c r="AX4" s="114" t="s">
        <v>120</v>
      </c>
      <c r="AY4" s="114" t="s">
        <v>121</v>
      </c>
      <c r="AZ4" s="114">
        <v>12</v>
      </c>
      <c r="BA4" s="114">
        <v>13</v>
      </c>
      <c r="BB4" s="114">
        <v>14</v>
      </c>
      <c r="BC4" s="115"/>
      <c r="BD4" s="110" t="s">
        <v>41</v>
      </c>
      <c r="BE4" s="110" t="s">
        <v>44</v>
      </c>
      <c r="BF4" s="110" t="s">
        <v>45</v>
      </c>
      <c r="BG4" s="57"/>
    </row>
    <row r="5" spans="1:59" s="98" customFormat="1" ht="12.75">
      <c r="A5" s="50"/>
      <c r="B5" s="126" t="s">
        <v>151</v>
      </c>
      <c r="C5" s="126" t="s">
        <v>152</v>
      </c>
      <c r="D5" s="168" t="s">
        <v>103</v>
      </c>
      <c r="E5" s="171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>
        <v>5</v>
      </c>
      <c r="S5" s="115"/>
      <c r="T5" s="115"/>
      <c r="U5" s="115"/>
      <c r="V5" s="115"/>
      <c r="W5" s="115"/>
      <c r="X5" s="115"/>
      <c r="Y5" s="115"/>
      <c r="Z5" s="115"/>
      <c r="AA5" s="50">
        <f aca="true" t="shared" si="0" ref="AA5:AA16">SUM(E5:Z5)</f>
        <v>5</v>
      </c>
      <c r="AB5" s="117">
        <v>110.49</v>
      </c>
      <c r="AC5" s="118">
        <f aca="true" t="shared" si="1" ref="AC5:AC16">SUM(AA5:AB5)</f>
        <v>115.49</v>
      </c>
      <c r="AD5" s="121"/>
      <c r="AE5" s="116">
        <f>A5</f>
        <v>0</v>
      </c>
      <c r="AF5" s="126" t="s">
        <v>152</v>
      </c>
      <c r="AG5" s="115"/>
      <c r="AH5" s="115"/>
      <c r="AI5" s="115">
        <v>5</v>
      </c>
      <c r="AJ5" s="115"/>
      <c r="AK5" s="115"/>
      <c r="AL5" s="115"/>
      <c r="AM5" s="115"/>
      <c r="AN5" s="115"/>
      <c r="AO5" s="115"/>
      <c r="AP5" s="115"/>
      <c r="AQ5" s="115"/>
      <c r="AR5" s="115">
        <v>5</v>
      </c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>
        <f aca="true" t="shared" si="2" ref="BC5:BC10">SUM(AG5:BB5)</f>
        <v>10</v>
      </c>
      <c r="BD5" s="205">
        <v>106.52</v>
      </c>
      <c r="BE5" s="117">
        <f aca="true" t="shared" si="3" ref="BE5:BE16">BC5+BD5</f>
        <v>116.52</v>
      </c>
      <c r="BF5" s="118">
        <f aca="true" t="shared" si="4" ref="BF5:BF16">AC5+BE5</f>
        <v>232.01</v>
      </c>
      <c r="BG5" s="132">
        <v>1</v>
      </c>
    </row>
    <row r="6" spans="1:60" s="98" customFormat="1" ht="12.75">
      <c r="A6" s="50"/>
      <c r="B6" s="166" t="s">
        <v>138</v>
      </c>
      <c r="C6" s="166" t="s">
        <v>139</v>
      </c>
      <c r="D6" s="159" t="s">
        <v>103</v>
      </c>
      <c r="E6" s="129"/>
      <c r="F6" s="50"/>
      <c r="G6" s="50"/>
      <c r="H6" s="50">
        <v>5</v>
      </c>
      <c r="I6" s="50"/>
      <c r="J6" s="50"/>
      <c r="K6" s="50"/>
      <c r="L6" s="50"/>
      <c r="M6" s="50"/>
      <c r="N6" s="50"/>
      <c r="O6" s="50"/>
      <c r="P6" s="50">
        <v>5</v>
      </c>
      <c r="Q6" s="50"/>
      <c r="R6" s="50">
        <v>5</v>
      </c>
      <c r="S6" s="50"/>
      <c r="T6" s="50"/>
      <c r="U6" s="50"/>
      <c r="V6" s="50"/>
      <c r="W6" s="50"/>
      <c r="X6" s="50"/>
      <c r="Y6" s="50"/>
      <c r="Z6" s="50"/>
      <c r="AA6" s="50">
        <f t="shared" si="0"/>
        <v>15</v>
      </c>
      <c r="AB6" s="117">
        <v>114.85</v>
      </c>
      <c r="AC6" s="118">
        <f t="shared" si="1"/>
        <v>129.85</v>
      </c>
      <c r="AD6" s="50"/>
      <c r="AE6" s="119">
        <f>A6</f>
        <v>0</v>
      </c>
      <c r="AF6" s="166" t="s">
        <v>139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>
        <f t="shared" si="2"/>
        <v>0</v>
      </c>
      <c r="BD6" s="117">
        <v>109.15</v>
      </c>
      <c r="BE6" s="117">
        <f t="shared" si="3"/>
        <v>109.15</v>
      </c>
      <c r="BF6" s="118">
        <f t="shared" si="4"/>
        <v>239</v>
      </c>
      <c r="BG6" s="181">
        <v>2</v>
      </c>
      <c r="BH6" s="99"/>
    </row>
    <row r="7" spans="1:60" s="98" customFormat="1" ht="12.75">
      <c r="A7" s="50"/>
      <c r="B7" s="126" t="s">
        <v>163</v>
      </c>
      <c r="C7" s="126" t="s">
        <v>164</v>
      </c>
      <c r="D7" s="159" t="s">
        <v>103</v>
      </c>
      <c r="E7" s="12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>
        <v>5</v>
      </c>
      <c r="S7" s="50"/>
      <c r="T7" s="50"/>
      <c r="U7" s="50"/>
      <c r="V7" s="50"/>
      <c r="W7" s="50"/>
      <c r="X7" s="50"/>
      <c r="Y7" s="50"/>
      <c r="Z7" s="50"/>
      <c r="AA7" s="50">
        <f t="shared" si="0"/>
        <v>5</v>
      </c>
      <c r="AB7" s="117">
        <v>117.68</v>
      </c>
      <c r="AC7" s="118">
        <f t="shared" si="1"/>
        <v>122.68</v>
      </c>
      <c r="AD7" s="50"/>
      <c r="AE7" s="119"/>
      <c r="AF7" s="126" t="s">
        <v>164</v>
      </c>
      <c r="AG7" s="50"/>
      <c r="AH7" s="50">
        <v>5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>
        <v>5</v>
      </c>
      <c r="AT7" s="50"/>
      <c r="AU7" s="50"/>
      <c r="AV7" s="50"/>
      <c r="AW7" s="50"/>
      <c r="AX7" s="50"/>
      <c r="AY7" s="50"/>
      <c r="AZ7" s="50"/>
      <c r="BA7" s="50"/>
      <c r="BB7" s="50"/>
      <c r="BC7" s="50">
        <f t="shared" si="2"/>
        <v>10</v>
      </c>
      <c r="BD7" s="117">
        <v>109.86</v>
      </c>
      <c r="BE7" s="117">
        <f t="shared" si="3"/>
        <v>119.86</v>
      </c>
      <c r="BF7" s="118">
        <f t="shared" si="4"/>
        <v>242.54000000000002</v>
      </c>
      <c r="BG7" s="132">
        <v>3</v>
      </c>
      <c r="BH7" s="99"/>
    </row>
    <row r="8" spans="1:59" s="98" customFormat="1" ht="12.75">
      <c r="A8" s="50"/>
      <c r="B8" s="126" t="s">
        <v>157</v>
      </c>
      <c r="C8" s="126" t="s">
        <v>158</v>
      </c>
      <c r="D8" s="168" t="s">
        <v>103</v>
      </c>
      <c r="E8" s="12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>
        <f t="shared" si="0"/>
        <v>0</v>
      </c>
      <c r="AB8" s="117">
        <v>116.74</v>
      </c>
      <c r="AC8" s="118">
        <f t="shared" si="1"/>
        <v>116.74</v>
      </c>
      <c r="AD8" s="50"/>
      <c r="AE8" s="119">
        <f>A8</f>
        <v>0</v>
      </c>
      <c r="AF8" s="126" t="s">
        <v>158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>
        <v>5</v>
      </c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>
        <v>5</v>
      </c>
      <c r="BC8" s="50">
        <f t="shared" si="2"/>
        <v>10</v>
      </c>
      <c r="BD8" s="117">
        <v>117.68</v>
      </c>
      <c r="BE8" s="117">
        <f t="shared" si="3"/>
        <v>127.68</v>
      </c>
      <c r="BF8" s="118">
        <f t="shared" si="4"/>
        <v>244.42000000000002</v>
      </c>
      <c r="BG8" s="177">
        <v>4</v>
      </c>
    </row>
    <row r="9" spans="1:59" s="98" customFormat="1" ht="12.75">
      <c r="A9" s="50"/>
      <c r="B9" s="126" t="s">
        <v>155</v>
      </c>
      <c r="C9" s="50" t="s">
        <v>156</v>
      </c>
      <c r="D9" s="168" t="s">
        <v>103</v>
      </c>
      <c r="E9" s="129"/>
      <c r="F9" s="50"/>
      <c r="G9" s="50">
        <v>5</v>
      </c>
      <c r="H9" s="50"/>
      <c r="I9" s="50">
        <v>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>
        <f t="shared" si="0"/>
        <v>10</v>
      </c>
      <c r="AB9" s="117">
        <v>120.9</v>
      </c>
      <c r="AC9" s="118">
        <f t="shared" si="1"/>
        <v>130.9</v>
      </c>
      <c r="AD9" s="50"/>
      <c r="AE9" s="119">
        <f>A9</f>
        <v>0</v>
      </c>
      <c r="AF9" s="50" t="s">
        <v>156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>
        <f t="shared" si="2"/>
        <v>0</v>
      </c>
      <c r="BD9" s="117">
        <v>115.7</v>
      </c>
      <c r="BE9" s="117">
        <f t="shared" si="3"/>
        <v>115.7</v>
      </c>
      <c r="BF9" s="118">
        <f t="shared" si="4"/>
        <v>246.60000000000002</v>
      </c>
      <c r="BG9" s="177">
        <v>5</v>
      </c>
    </row>
    <row r="10" spans="1:59" s="98" customFormat="1" ht="12.75">
      <c r="A10" s="50"/>
      <c r="B10" s="126" t="s">
        <v>159</v>
      </c>
      <c r="C10" s="126" t="s">
        <v>160</v>
      </c>
      <c r="D10" s="159" t="s">
        <v>103</v>
      </c>
      <c r="E10" s="12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>
        <v>5</v>
      </c>
      <c r="Q10" s="50"/>
      <c r="R10" s="50">
        <v>5</v>
      </c>
      <c r="S10" s="50"/>
      <c r="T10" s="50"/>
      <c r="U10" s="50"/>
      <c r="V10" s="50"/>
      <c r="W10" s="50"/>
      <c r="X10" s="50"/>
      <c r="Y10" s="50"/>
      <c r="Z10" s="50"/>
      <c r="AA10" s="50">
        <f t="shared" si="0"/>
        <v>10</v>
      </c>
      <c r="AB10" s="117">
        <v>122.18</v>
      </c>
      <c r="AC10" s="118">
        <f t="shared" si="1"/>
        <v>132.18</v>
      </c>
      <c r="AD10" s="50"/>
      <c r="AE10" s="119">
        <f>A10</f>
        <v>0</v>
      </c>
      <c r="AF10" s="126" t="s">
        <v>160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>
        <f t="shared" si="2"/>
        <v>0</v>
      </c>
      <c r="BD10" s="117">
        <v>120.6</v>
      </c>
      <c r="BE10" s="117">
        <f t="shared" si="3"/>
        <v>120.6</v>
      </c>
      <c r="BF10" s="118">
        <f t="shared" si="4"/>
        <v>252.78</v>
      </c>
      <c r="BG10" s="177">
        <v>6</v>
      </c>
    </row>
    <row r="11" spans="1:59" s="98" customFormat="1" ht="12.75">
      <c r="A11" s="67"/>
      <c r="B11" s="126" t="s">
        <v>165</v>
      </c>
      <c r="C11" s="126" t="s">
        <v>166</v>
      </c>
      <c r="D11" s="168" t="s">
        <v>103</v>
      </c>
      <c r="E11" s="159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>
        <v>5</v>
      </c>
      <c r="AA11" s="50">
        <f t="shared" si="0"/>
        <v>5</v>
      </c>
      <c r="AB11" s="117">
        <v>114.08</v>
      </c>
      <c r="AC11" s="118">
        <f t="shared" si="1"/>
        <v>119.08</v>
      </c>
      <c r="AD11" s="50"/>
      <c r="AE11" s="50">
        <v>0</v>
      </c>
      <c r="AF11" s="126" t="s">
        <v>166</v>
      </c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50">
        <v>0</v>
      </c>
      <c r="BD11" s="67">
        <v>134.84</v>
      </c>
      <c r="BE11" s="117">
        <f t="shared" si="3"/>
        <v>134.84</v>
      </c>
      <c r="BF11" s="118">
        <f t="shared" si="4"/>
        <v>253.92000000000002</v>
      </c>
      <c r="BG11" s="177">
        <v>7</v>
      </c>
    </row>
    <row r="12" spans="1:59" s="98" customFormat="1" ht="12.75">
      <c r="A12" s="50"/>
      <c r="B12" s="126" t="s">
        <v>149</v>
      </c>
      <c r="C12" s="126" t="s">
        <v>150</v>
      </c>
      <c r="D12" s="168" t="s">
        <v>103</v>
      </c>
      <c r="E12" s="129"/>
      <c r="F12" s="50"/>
      <c r="G12" s="50"/>
      <c r="H12" s="50">
        <v>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>
        <f t="shared" si="0"/>
        <v>5</v>
      </c>
      <c r="AB12" s="117">
        <v>127</v>
      </c>
      <c r="AC12" s="118">
        <f t="shared" si="1"/>
        <v>132</v>
      </c>
      <c r="AD12" s="50"/>
      <c r="AE12" s="119"/>
      <c r="AF12" s="126" t="s">
        <v>150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f>SUM(AG12:BB12)</f>
        <v>0</v>
      </c>
      <c r="BD12" s="117">
        <v>123.97</v>
      </c>
      <c r="BE12" s="117">
        <f t="shared" si="3"/>
        <v>123.97</v>
      </c>
      <c r="BF12" s="118">
        <f t="shared" si="4"/>
        <v>255.97</v>
      </c>
      <c r="BG12" s="177">
        <v>8</v>
      </c>
    </row>
    <row r="13" spans="1:59" s="98" customFormat="1" ht="12.75">
      <c r="A13" s="50"/>
      <c r="B13" s="126" t="s">
        <v>161</v>
      </c>
      <c r="C13" s="126" t="s">
        <v>162</v>
      </c>
      <c r="D13" s="168" t="s">
        <v>103</v>
      </c>
      <c r="E13" s="129"/>
      <c r="F13" s="50"/>
      <c r="G13" s="50">
        <v>5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>
        <v>5</v>
      </c>
      <c r="Z13" s="50"/>
      <c r="AA13" s="50">
        <f t="shared" si="0"/>
        <v>10</v>
      </c>
      <c r="AB13" s="117">
        <v>124.8</v>
      </c>
      <c r="AC13" s="118">
        <f t="shared" si="1"/>
        <v>134.8</v>
      </c>
      <c r="AD13" s="50"/>
      <c r="AE13" s="119">
        <f>A13</f>
        <v>0</v>
      </c>
      <c r="AF13" s="126" t="s">
        <v>162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>
        <v>5</v>
      </c>
      <c r="BA13" s="50">
        <v>5</v>
      </c>
      <c r="BB13" s="50"/>
      <c r="BC13" s="50">
        <f>SUM(AG13:BB13)</f>
        <v>10</v>
      </c>
      <c r="BD13" s="117">
        <v>114.74</v>
      </c>
      <c r="BE13" s="117">
        <f t="shared" si="3"/>
        <v>124.74</v>
      </c>
      <c r="BF13" s="118">
        <f t="shared" si="4"/>
        <v>259.54</v>
      </c>
      <c r="BG13" s="177">
        <v>9</v>
      </c>
    </row>
    <row r="14" spans="1:59" s="98" customFormat="1" ht="12.75">
      <c r="A14" s="50"/>
      <c r="B14" s="126" t="s">
        <v>232</v>
      </c>
      <c r="C14" s="126" t="s">
        <v>233</v>
      </c>
      <c r="D14" s="168" t="s">
        <v>103</v>
      </c>
      <c r="E14" s="12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>
        <f t="shared" si="0"/>
        <v>0</v>
      </c>
      <c r="AB14" s="117">
        <v>134.75</v>
      </c>
      <c r="AC14" s="118">
        <f t="shared" si="1"/>
        <v>134.75</v>
      </c>
      <c r="AD14" s="50"/>
      <c r="AE14" s="119">
        <f>A14</f>
        <v>0</v>
      </c>
      <c r="AF14" s="126" t="s">
        <v>233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>
        <f>SUM(AG14:BB14)</f>
        <v>0</v>
      </c>
      <c r="BD14" s="117">
        <v>131.19</v>
      </c>
      <c r="BE14" s="117">
        <f t="shared" si="3"/>
        <v>131.19</v>
      </c>
      <c r="BF14" s="118">
        <f t="shared" si="4"/>
        <v>265.94</v>
      </c>
      <c r="BG14" s="177">
        <v>10</v>
      </c>
    </row>
    <row r="15" spans="1:59" s="98" customFormat="1" ht="12.75">
      <c r="A15" s="50"/>
      <c r="B15" s="126" t="s">
        <v>153</v>
      </c>
      <c r="C15" s="126" t="s">
        <v>154</v>
      </c>
      <c r="D15" s="209" t="s">
        <v>103</v>
      </c>
      <c r="E15" s="12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>
        <v>5</v>
      </c>
      <c r="S15" s="50"/>
      <c r="T15" s="50"/>
      <c r="U15" s="50"/>
      <c r="V15" s="50"/>
      <c r="W15" s="50"/>
      <c r="X15" s="50"/>
      <c r="Y15" s="50"/>
      <c r="Z15" s="50"/>
      <c r="AA15" s="50">
        <f t="shared" si="0"/>
        <v>5</v>
      </c>
      <c r="AB15" s="117">
        <v>138.3</v>
      </c>
      <c r="AC15" s="118">
        <f t="shared" si="1"/>
        <v>143.3</v>
      </c>
      <c r="AD15" s="50"/>
      <c r="AE15" s="119">
        <f>A15</f>
        <v>0</v>
      </c>
      <c r="AF15" s="126" t="s">
        <v>154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f>SUM(AG15:BB15)</f>
        <v>0</v>
      </c>
      <c r="BD15" s="117">
        <v>129.88</v>
      </c>
      <c r="BE15" s="117">
        <f t="shared" si="3"/>
        <v>129.88</v>
      </c>
      <c r="BF15" s="118">
        <f t="shared" si="4"/>
        <v>273.18</v>
      </c>
      <c r="BG15" s="177">
        <v>11</v>
      </c>
    </row>
    <row r="16" spans="1:59" s="98" customFormat="1" ht="12.75">
      <c r="A16" s="50"/>
      <c r="B16" s="207" t="s">
        <v>235</v>
      </c>
      <c r="C16" s="207" t="s">
        <v>234</v>
      </c>
      <c r="D16" s="208" t="s">
        <v>103</v>
      </c>
      <c r="E16" s="12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>
        <f t="shared" si="0"/>
        <v>0</v>
      </c>
      <c r="AB16" s="117">
        <v>171.55</v>
      </c>
      <c r="AC16" s="118">
        <f t="shared" si="1"/>
        <v>171.55</v>
      </c>
      <c r="AD16" s="50"/>
      <c r="AE16" s="119">
        <f>A16</f>
        <v>0</v>
      </c>
      <c r="AF16" s="207" t="s">
        <v>234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>
        <v>5</v>
      </c>
      <c r="AQ16" s="50"/>
      <c r="AR16" s="50"/>
      <c r="AS16" s="50"/>
      <c r="AT16" s="50">
        <v>5</v>
      </c>
      <c r="AU16" s="50"/>
      <c r="AV16" s="50"/>
      <c r="AW16" s="50"/>
      <c r="AX16" s="50"/>
      <c r="AY16" s="50"/>
      <c r="AZ16" s="50"/>
      <c r="BA16" s="50"/>
      <c r="BB16" s="50">
        <v>5</v>
      </c>
      <c r="BC16" s="50">
        <f>SUM(AG16:BB16)</f>
        <v>15</v>
      </c>
      <c r="BD16" s="117">
        <v>160.95</v>
      </c>
      <c r="BE16" s="117">
        <f t="shared" si="3"/>
        <v>175.95</v>
      </c>
      <c r="BF16" s="118">
        <f t="shared" si="4"/>
        <v>347.5</v>
      </c>
      <c r="BG16" s="177">
        <v>12</v>
      </c>
    </row>
    <row r="17" spans="1:58" s="98" customFormat="1" ht="12.75">
      <c r="A17" s="50"/>
      <c r="B17" s="50"/>
      <c r="C17" s="50"/>
      <c r="D17" s="159"/>
      <c r="E17" s="12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117"/>
      <c r="AC17" s="118"/>
      <c r="AD17" s="50"/>
      <c r="AE17" s="119"/>
      <c r="AF17" s="119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117"/>
      <c r="BE17" s="117"/>
      <c r="BF17" s="118"/>
    </row>
    <row r="20" spans="1:31" ht="12.75">
      <c r="A20" s="57"/>
      <c r="B20" s="5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 t="s">
        <v>26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3" t="s">
        <v>27</v>
      </c>
      <c r="AB20" s="162" t="s">
        <v>28</v>
      </c>
      <c r="AC20" s="105" t="s">
        <v>29</v>
      </c>
      <c r="AD20" s="98"/>
      <c r="AE20" s="186"/>
    </row>
    <row r="21" spans="1:31" ht="12.75">
      <c r="A21" s="169" t="s">
        <v>95</v>
      </c>
      <c r="B21" s="170"/>
      <c r="C21" s="50"/>
      <c r="D21" s="50"/>
      <c r="E21" s="41" t="s">
        <v>110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10" t="s">
        <v>32</v>
      </c>
      <c r="AB21" s="161" t="s">
        <v>33</v>
      </c>
      <c r="AC21" s="111" t="s">
        <v>34</v>
      </c>
      <c r="AD21" s="98"/>
      <c r="AE21" s="190"/>
    </row>
    <row r="22" spans="1:31" ht="12.75">
      <c r="A22" s="67" t="s">
        <v>36</v>
      </c>
      <c r="B22" s="50" t="s">
        <v>37</v>
      </c>
      <c r="C22" s="50"/>
      <c r="D22" s="167" t="s">
        <v>92</v>
      </c>
      <c r="E22" s="114">
        <v>1</v>
      </c>
      <c r="F22" s="114">
        <v>2</v>
      </c>
      <c r="G22" s="114">
        <v>3</v>
      </c>
      <c r="H22" s="114">
        <v>4</v>
      </c>
      <c r="I22" s="114">
        <v>5</v>
      </c>
      <c r="J22" s="114" t="s">
        <v>113</v>
      </c>
      <c r="K22" s="114" t="s">
        <v>112</v>
      </c>
      <c r="L22" s="114" t="s">
        <v>114</v>
      </c>
      <c r="M22" s="114" t="s">
        <v>115</v>
      </c>
      <c r="N22" s="114" t="s">
        <v>116</v>
      </c>
      <c r="O22" s="114">
        <v>7</v>
      </c>
      <c r="P22" s="114">
        <v>8</v>
      </c>
      <c r="Q22" s="114">
        <v>9</v>
      </c>
      <c r="R22" s="114">
        <v>10</v>
      </c>
      <c r="S22" s="114" t="s">
        <v>117</v>
      </c>
      <c r="T22" s="114" t="s">
        <v>118</v>
      </c>
      <c r="U22" s="114" t="s">
        <v>119</v>
      </c>
      <c r="V22" s="114" t="s">
        <v>120</v>
      </c>
      <c r="W22" s="114" t="s">
        <v>121</v>
      </c>
      <c r="X22" s="114">
        <v>12</v>
      </c>
      <c r="Y22" s="114">
        <v>13</v>
      </c>
      <c r="Z22" s="114">
        <v>14</v>
      </c>
      <c r="AA22" s="110" t="s">
        <v>40</v>
      </c>
      <c r="AB22" s="161" t="s">
        <v>41</v>
      </c>
      <c r="AC22" s="111" t="s">
        <v>43</v>
      </c>
      <c r="AD22" s="98"/>
      <c r="AE22" s="186"/>
    </row>
    <row r="23" spans="1:31" ht="12.75">
      <c r="A23" s="67"/>
      <c r="B23" s="126" t="s">
        <v>151</v>
      </c>
      <c r="C23" s="126" t="s">
        <v>152</v>
      </c>
      <c r="D23" s="159" t="s">
        <v>103</v>
      </c>
      <c r="E23" s="50"/>
      <c r="F23" s="50"/>
      <c r="G23" s="50">
        <v>5</v>
      </c>
      <c r="H23" s="50"/>
      <c r="I23" s="50"/>
      <c r="J23" s="50"/>
      <c r="K23" s="50"/>
      <c r="L23" s="50"/>
      <c r="M23" s="50"/>
      <c r="N23" s="50"/>
      <c r="O23" s="50">
        <v>5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>
        <f>SUM(E23:Z23)</f>
        <v>10</v>
      </c>
      <c r="AB23" s="156">
        <v>107.31</v>
      </c>
      <c r="AC23" s="194">
        <f>SUM(AA23:AB23)</f>
        <v>117.31</v>
      </c>
      <c r="AD23" s="195"/>
      <c r="AE23" s="177">
        <v>1</v>
      </c>
    </row>
    <row r="24" spans="1:31" ht="12.75">
      <c r="A24" s="67"/>
      <c r="B24" s="166" t="s">
        <v>163</v>
      </c>
      <c r="C24" s="166" t="s">
        <v>242</v>
      </c>
      <c r="D24" s="159" t="s">
        <v>103</v>
      </c>
      <c r="E24" s="50"/>
      <c r="F24" s="50"/>
      <c r="G24" s="50"/>
      <c r="H24" s="50"/>
      <c r="I24" s="50"/>
      <c r="J24" s="50"/>
      <c r="K24" s="50"/>
      <c r="L24" s="50"/>
      <c r="M24" s="50"/>
      <c r="N24" s="50">
        <v>5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>
        <f>SUM(E24:Z24)</f>
        <v>5</v>
      </c>
      <c r="AB24" s="156">
        <v>114.94</v>
      </c>
      <c r="AC24" s="118">
        <f>SUM(AA24:AB24)</f>
        <v>119.94</v>
      </c>
      <c r="AD24" s="98"/>
      <c r="AE24" s="177">
        <v>2</v>
      </c>
    </row>
    <row r="25" spans="1:31" ht="12.75">
      <c r="A25" s="50"/>
      <c r="B25" s="126" t="s">
        <v>138</v>
      </c>
      <c r="C25" s="126" t="s">
        <v>243</v>
      </c>
      <c r="D25" s="159" t="s">
        <v>103</v>
      </c>
      <c r="E25" s="50"/>
      <c r="F25" s="50"/>
      <c r="G25" s="50"/>
      <c r="H25" s="50"/>
      <c r="I25" s="50"/>
      <c r="J25" s="50"/>
      <c r="K25" s="50">
        <v>5</v>
      </c>
      <c r="L25" s="50"/>
      <c r="M25" s="50"/>
      <c r="N25" s="50"/>
      <c r="O25" s="50">
        <v>5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>
        <f>SUM(E25:Z25)</f>
        <v>10</v>
      </c>
      <c r="AB25" s="156">
        <v>114.35</v>
      </c>
      <c r="AC25" s="118">
        <f>SUM(AA25:AB25)</f>
        <v>124.35</v>
      </c>
      <c r="AD25" s="98"/>
      <c r="AE25" s="57">
        <v>3</v>
      </c>
    </row>
    <row r="26" spans="1:31" ht="12.75">
      <c r="A26" s="67"/>
      <c r="B26" s="126"/>
      <c r="C26" s="126"/>
      <c r="D26" s="159" t="s">
        <v>103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156"/>
      <c r="AC26" s="194"/>
      <c r="AD26" s="98"/>
      <c r="AE26" s="57">
        <v>4</v>
      </c>
    </row>
    <row r="27" spans="1:31" ht="12.75">
      <c r="A27" s="67"/>
      <c r="B27" s="179"/>
      <c r="C27" s="50"/>
      <c r="D27" s="15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156"/>
      <c r="AC27" s="118"/>
      <c r="AD27" s="98"/>
      <c r="AE27" s="57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/>
  <colBreaks count="1" manualBreakCount="1">
    <brk id="3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H31"/>
  <sheetViews>
    <sheetView zoomScale="90" zoomScaleNormal="90" zoomScaleSheetLayoutView="115" zoomScalePageLayoutView="0" workbookViewId="0" topLeftCell="A1">
      <pane xSplit="3" ySplit="4" topLeftCell="D6" activePane="bottomRight" state="frozen"/>
      <selection pane="topLeft" activeCell="A27" sqref="A27:AE34"/>
      <selection pane="topRight" activeCell="A27" sqref="A27:AE34"/>
      <selection pane="bottomLeft" activeCell="A27" sqref="A27:AE34"/>
      <selection pane="bottomRight" activeCell="B27" sqref="B27:AC30"/>
    </sheetView>
  </sheetViews>
  <sheetFormatPr defaultColWidth="8.7109375" defaultRowHeight="12.75"/>
  <cols>
    <col min="1" max="1" width="7.28125" style="98" bestFit="1" customWidth="1"/>
    <col min="2" max="2" width="9.421875" style="98" customWidth="1"/>
    <col min="3" max="3" width="13.28125" style="98" customWidth="1"/>
    <col min="4" max="4" width="7.7109375" style="98" customWidth="1"/>
    <col min="5" max="26" width="3.8515625" style="98" customWidth="1"/>
    <col min="27" max="27" width="6.00390625" style="98" customWidth="1"/>
    <col min="28" max="28" width="8.7109375" style="98" bestFit="1" customWidth="1"/>
    <col min="29" max="29" width="8.28125" style="98" customWidth="1"/>
    <col min="30" max="30" width="4.421875" style="98" customWidth="1"/>
    <col min="31" max="31" width="6.28125" style="98" bestFit="1" customWidth="1"/>
    <col min="32" max="32" width="12.421875" style="98" bestFit="1" customWidth="1"/>
    <col min="33" max="54" width="3.421875" style="98" customWidth="1"/>
    <col min="55" max="55" width="5.28125" style="98" customWidth="1"/>
    <col min="56" max="57" width="8.28125" style="98" customWidth="1"/>
    <col min="58" max="16384" width="8.7109375" style="98" customWidth="1"/>
  </cols>
  <sheetData>
    <row r="1" ht="12.75">
      <c r="D1" s="36" t="s">
        <v>101</v>
      </c>
    </row>
    <row r="2" spans="1:60" ht="12.75">
      <c r="A2" s="57"/>
      <c r="B2" s="57"/>
      <c r="O2" s="98" t="s">
        <v>26</v>
      </c>
      <c r="AA2" s="103" t="s">
        <v>27</v>
      </c>
      <c r="AB2" s="104" t="s">
        <v>28</v>
      </c>
      <c r="AC2" s="105" t="s">
        <v>29</v>
      </c>
      <c r="AE2" s="99"/>
      <c r="AF2" s="102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106" t="s">
        <v>27</v>
      </c>
      <c r="BD2" s="103" t="s">
        <v>28</v>
      </c>
      <c r="BE2" s="103" t="s">
        <v>91</v>
      </c>
      <c r="BF2" s="103" t="s">
        <v>29</v>
      </c>
      <c r="BG2" s="107" t="s">
        <v>38</v>
      </c>
      <c r="BH2" s="99"/>
    </row>
    <row r="3" spans="1:59" ht="12.75">
      <c r="A3" s="172" t="s">
        <v>96</v>
      </c>
      <c r="B3" s="170"/>
      <c r="C3" s="50"/>
      <c r="D3" s="108"/>
      <c r="E3" s="109" t="s">
        <v>31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 t="s">
        <v>32</v>
      </c>
      <c r="AB3" s="111" t="s">
        <v>33</v>
      </c>
      <c r="AC3" s="111" t="s">
        <v>34</v>
      </c>
      <c r="AE3" s="41"/>
      <c r="AF3" s="112" t="str">
        <f>A3</f>
        <v>2-Po</v>
      </c>
      <c r="AG3" s="109" t="s">
        <v>35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3" t="s">
        <v>32</v>
      </c>
      <c r="BD3" s="110" t="s">
        <v>33</v>
      </c>
      <c r="BE3" s="110" t="s">
        <v>32</v>
      </c>
      <c r="BF3" s="110" t="s">
        <v>34</v>
      </c>
      <c r="BG3" s="57"/>
    </row>
    <row r="4" spans="1:59" ht="12.75">
      <c r="A4" s="67" t="s">
        <v>36</v>
      </c>
      <c r="B4" s="50" t="s">
        <v>37</v>
      </c>
      <c r="C4" s="50"/>
      <c r="D4" s="171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 t="s">
        <v>113</v>
      </c>
      <c r="K4" s="114" t="s">
        <v>112</v>
      </c>
      <c r="L4" s="114" t="s">
        <v>114</v>
      </c>
      <c r="M4" s="114" t="s">
        <v>115</v>
      </c>
      <c r="N4" s="114" t="s">
        <v>116</v>
      </c>
      <c r="O4" s="114">
        <v>7</v>
      </c>
      <c r="P4" s="114">
        <v>8</v>
      </c>
      <c r="Q4" s="114">
        <v>9</v>
      </c>
      <c r="R4" s="114">
        <v>10</v>
      </c>
      <c r="S4" s="114" t="s">
        <v>117</v>
      </c>
      <c r="T4" s="114" t="s">
        <v>118</v>
      </c>
      <c r="U4" s="114" t="s">
        <v>119</v>
      </c>
      <c r="V4" s="114" t="s">
        <v>120</v>
      </c>
      <c r="W4" s="114" t="s">
        <v>121</v>
      </c>
      <c r="X4" s="114">
        <v>12</v>
      </c>
      <c r="Y4" s="114">
        <v>13</v>
      </c>
      <c r="Z4" s="114">
        <v>14</v>
      </c>
      <c r="AA4" s="110" t="s">
        <v>40</v>
      </c>
      <c r="AB4" s="111" t="s">
        <v>41</v>
      </c>
      <c r="AC4" s="111" t="s">
        <v>43</v>
      </c>
      <c r="AE4" s="115" t="s">
        <v>36</v>
      </c>
      <c r="AF4" s="116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 t="s">
        <v>113</v>
      </c>
      <c r="AM4" s="114" t="s">
        <v>112</v>
      </c>
      <c r="AN4" s="114" t="s">
        <v>114</v>
      </c>
      <c r="AO4" s="114" t="s">
        <v>115</v>
      </c>
      <c r="AP4" s="114" t="s">
        <v>116</v>
      </c>
      <c r="AQ4" s="114">
        <v>7</v>
      </c>
      <c r="AR4" s="114">
        <v>8</v>
      </c>
      <c r="AS4" s="114">
        <v>9</v>
      </c>
      <c r="AT4" s="114">
        <v>10</v>
      </c>
      <c r="AU4" s="114" t="s">
        <v>117</v>
      </c>
      <c r="AV4" s="114" t="s">
        <v>118</v>
      </c>
      <c r="AW4" s="114" t="s">
        <v>119</v>
      </c>
      <c r="AX4" s="114" t="s">
        <v>120</v>
      </c>
      <c r="AY4" s="114" t="s">
        <v>121</v>
      </c>
      <c r="AZ4" s="114">
        <v>12</v>
      </c>
      <c r="BA4" s="114">
        <v>13</v>
      </c>
      <c r="BB4" s="114">
        <v>14</v>
      </c>
      <c r="BC4" s="115"/>
      <c r="BD4" s="110" t="s">
        <v>41</v>
      </c>
      <c r="BE4" s="110" t="s">
        <v>44</v>
      </c>
      <c r="BF4" s="110" t="s">
        <v>45</v>
      </c>
      <c r="BG4" s="57"/>
    </row>
    <row r="5" spans="1:59" ht="12.75">
      <c r="A5" s="50"/>
      <c r="B5" s="126" t="s">
        <v>134</v>
      </c>
      <c r="C5" s="126" t="s">
        <v>135</v>
      </c>
      <c r="D5" s="158" t="s">
        <v>102</v>
      </c>
      <c r="E5" s="12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9"/>
      <c r="R5" s="50"/>
      <c r="S5" s="50"/>
      <c r="T5" s="50"/>
      <c r="U5" s="50"/>
      <c r="V5" s="50"/>
      <c r="W5" s="50"/>
      <c r="X5" s="50"/>
      <c r="Y5" s="50"/>
      <c r="Z5" s="50"/>
      <c r="AA5" s="50">
        <f aca="true" t="shared" si="0" ref="AA5:AA19">SUM(E5:Z5)</f>
        <v>0</v>
      </c>
      <c r="AB5" s="117">
        <v>114.63</v>
      </c>
      <c r="AC5" s="118">
        <f aca="true" t="shared" si="1" ref="AC5:AC19">SUM(AA5:AB5)</f>
        <v>114.63</v>
      </c>
      <c r="AD5" s="50"/>
      <c r="AE5" s="119">
        <f aca="true" t="shared" si="2" ref="AE5:AE14">A5</f>
        <v>0</v>
      </c>
      <c r="AF5" s="119" t="str">
        <f aca="true" t="shared" si="3" ref="AF5:AF18">C5</f>
        <v>de Haas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99"/>
      <c r="AT5" s="50"/>
      <c r="AU5" s="50"/>
      <c r="AV5" s="50"/>
      <c r="AW5" s="50"/>
      <c r="AX5" s="50"/>
      <c r="AY5" s="50"/>
      <c r="AZ5" s="50"/>
      <c r="BA5" s="50"/>
      <c r="BB5" s="50"/>
      <c r="BC5" s="50">
        <f aca="true" t="shared" si="4" ref="BC5:BC19">SUM(AG5:BB5)</f>
        <v>0</v>
      </c>
      <c r="BD5" s="117">
        <v>107.88</v>
      </c>
      <c r="BE5" s="117">
        <f aca="true" t="shared" si="5" ref="BE5:BE19">SUM(BC5:BD5)</f>
        <v>107.88</v>
      </c>
      <c r="BF5" s="118">
        <f aca="true" t="shared" si="6" ref="BF5:BF19">AC5+BE5</f>
        <v>222.51</v>
      </c>
      <c r="BG5" s="182">
        <v>1</v>
      </c>
    </row>
    <row r="6" spans="1:59" ht="12.75">
      <c r="A6" s="50"/>
      <c r="B6" s="126" t="s">
        <v>136</v>
      </c>
      <c r="C6" s="126" t="s">
        <v>137</v>
      </c>
      <c r="D6" s="158" t="s">
        <v>102</v>
      </c>
      <c r="E6" s="129"/>
      <c r="F6" s="50"/>
      <c r="G6" s="50">
        <v>5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f t="shared" si="0"/>
        <v>5</v>
      </c>
      <c r="AB6" s="117">
        <v>107</v>
      </c>
      <c r="AC6" s="118">
        <f t="shared" si="1"/>
        <v>112</v>
      </c>
      <c r="AD6" s="50"/>
      <c r="AE6" s="119">
        <f t="shared" si="2"/>
        <v>0</v>
      </c>
      <c r="AF6" s="119" t="str">
        <f t="shared" si="3"/>
        <v>Vink</v>
      </c>
      <c r="AG6" s="50"/>
      <c r="AH6" s="50">
        <v>5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>
        <f t="shared" si="4"/>
        <v>5</v>
      </c>
      <c r="BD6" s="117">
        <v>108.85</v>
      </c>
      <c r="BE6" s="117">
        <f t="shared" si="5"/>
        <v>113.85</v>
      </c>
      <c r="BF6" s="118">
        <f t="shared" si="6"/>
        <v>225.85</v>
      </c>
      <c r="BG6" s="182">
        <v>2</v>
      </c>
    </row>
    <row r="7" spans="1:59" ht="12.75">
      <c r="A7" s="50"/>
      <c r="B7" s="50" t="s">
        <v>128</v>
      </c>
      <c r="C7" s="50" t="s">
        <v>129</v>
      </c>
      <c r="D7" s="158" t="s">
        <v>102</v>
      </c>
      <c r="E7" s="12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>
        <f t="shared" si="0"/>
        <v>0</v>
      </c>
      <c r="AB7" s="117">
        <v>117.19</v>
      </c>
      <c r="AC7" s="118">
        <f t="shared" si="1"/>
        <v>117.19</v>
      </c>
      <c r="AD7" s="50"/>
      <c r="AE7" s="119">
        <f t="shared" si="2"/>
        <v>0</v>
      </c>
      <c r="AF7" s="119" t="str">
        <f t="shared" si="3"/>
        <v>van Olst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>
        <f t="shared" si="4"/>
        <v>0</v>
      </c>
      <c r="BD7" s="117">
        <v>115.25</v>
      </c>
      <c r="BE7" s="117">
        <f t="shared" si="5"/>
        <v>115.25</v>
      </c>
      <c r="BF7" s="118">
        <f t="shared" si="6"/>
        <v>232.44</v>
      </c>
      <c r="BG7" s="182">
        <v>3</v>
      </c>
    </row>
    <row r="8" spans="1:59" ht="12.75">
      <c r="A8" s="50"/>
      <c r="B8" s="126" t="s">
        <v>122</v>
      </c>
      <c r="C8" s="126" t="s">
        <v>123</v>
      </c>
      <c r="D8" s="158" t="s">
        <v>102</v>
      </c>
      <c r="E8" s="12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>
        <f t="shared" si="0"/>
        <v>0</v>
      </c>
      <c r="AB8" s="117">
        <v>114.99</v>
      </c>
      <c r="AC8" s="118">
        <f t="shared" si="1"/>
        <v>114.99</v>
      </c>
      <c r="AD8" s="50"/>
      <c r="AE8" s="119">
        <f t="shared" si="2"/>
        <v>0</v>
      </c>
      <c r="AF8" s="119" t="str">
        <f t="shared" si="3"/>
        <v>de Groot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>
        <v>5</v>
      </c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>
        <f t="shared" si="4"/>
        <v>5</v>
      </c>
      <c r="BD8" s="117">
        <v>114.5</v>
      </c>
      <c r="BE8" s="117">
        <f t="shared" si="5"/>
        <v>119.5</v>
      </c>
      <c r="BF8" s="118">
        <f t="shared" si="6"/>
        <v>234.49</v>
      </c>
      <c r="BG8" s="182">
        <v>4</v>
      </c>
    </row>
    <row r="9" spans="1:59" ht="12.75">
      <c r="A9" s="50"/>
      <c r="B9" s="126" t="s">
        <v>130</v>
      </c>
      <c r="C9" s="126" t="s">
        <v>131</v>
      </c>
      <c r="D9" s="158" t="s">
        <v>102</v>
      </c>
      <c r="E9" s="129"/>
      <c r="F9" s="50"/>
      <c r="G9" s="50"/>
      <c r="H9" s="50"/>
      <c r="I9" s="50"/>
      <c r="J9" s="50"/>
      <c r="K9" s="50"/>
      <c r="L9" s="50"/>
      <c r="M9" s="50"/>
      <c r="N9" s="50"/>
      <c r="O9" s="50"/>
      <c r="P9" s="50">
        <v>5</v>
      </c>
      <c r="Q9" s="50">
        <v>5</v>
      </c>
      <c r="R9" s="50"/>
      <c r="S9" s="50"/>
      <c r="T9" s="50"/>
      <c r="U9" s="50"/>
      <c r="V9" s="50"/>
      <c r="W9" s="50"/>
      <c r="X9" s="50"/>
      <c r="Y9" s="50"/>
      <c r="Z9" s="50"/>
      <c r="AA9" s="50">
        <f t="shared" si="0"/>
        <v>10</v>
      </c>
      <c r="AB9" s="117">
        <v>114.02</v>
      </c>
      <c r="AC9" s="118">
        <f t="shared" si="1"/>
        <v>124.02</v>
      </c>
      <c r="AD9" s="50"/>
      <c r="AE9" s="119">
        <f t="shared" si="2"/>
        <v>0</v>
      </c>
      <c r="AF9" s="119" t="str">
        <f t="shared" si="3"/>
        <v>van der Graaff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>
        <f t="shared" si="4"/>
        <v>0</v>
      </c>
      <c r="BD9" s="117">
        <v>111.92</v>
      </c>
      <c r="BE9" s="117">
        <f t="shared" si="5"/>
        <v>111.92</v>
      </c>
      <c r="BF9" s="118">
        <f t="shared" si="6"/>
        <v>235.94</v>
      </c>
      <c r="BG9" s="180">
        <v>5</v>
      </c>
    </row>
    <row r="10" spans="1:59" ht="12.75">
      <c r="A10" s="50"/>
      <c r="B10" s="126" t="s">
        <v>132</v>
      </c>
      <c r="C10" s="126" t="s">
        <v>133</v>
      </c>
      <c r="D10" s="158" t="s">
        <v>102</v>
      </c>
      <c r="E10" s="12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>
        <f t="shared" si="0"/>
        <v>0</v>
      </c>
      <c r="AB10" s="117">
        <v>122.16</v>
      </c>
      <c r="AC10" s="118">
        <f t="shared" si="1"/>
        <v>122.16</v>
      </c>
      <c r="AD10" s="50"/>
      <c r="AE10" s="119">
        <f t="shared" si="2"/>
        <v>0</v>
      </c>
      <c r="AF10" s="119" t="str">
        <f t="shared" si="3"/>
        <v>Bugener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>
        <f t="shared" si="4"/>
        <v>0</v>
      </c>
      <c r="BD10" s="117">
        <v>118.13</v>
      </c>
      <c r="BE10" s="117">
        <f t="shared" si="5"/>
        <v>118.13</v>
      </c>
      <c r="BF10" s="118">
        <f t="shared" si="6"/>
        <v>240.29</v>
      </c>
      <c r="BG10" s="180">
        <v>6</v>
      </c>
    </row>
    <row r="11" spans="1:59" ht="12.75">
      <c r="A11" s="126"/>
      <c r="B11" s="126" t="s">
        <v>142</v>
      </c>
      <c r="C11" s="126" t="s">
        <v>143</v>
      </c>
      <c r="D11" s="158" t="s">
        <v>102</v>
      </c>
      <c r="E11" s="129"/>
      <c r="F11" s="50"/>
      <c r="G11" s="50"/>
      <c r="H11" s="50"/>
      <c r="I11" s="50">
        <v>5</v>
      </c>
      <c r="J11" s="50"/>
      <c r="K11" s="50"/>
      <c r="L11" s="50"/>
      <c r="M11" s="50"/>
      <c r="N11" s="50"/>
      <c r="O11" s="50">
        <v>5</v>
      </c>
      <c r="P11" s="50"/>
      <c r="Q11" s="50"/>
      <c r="R11" s="50"/>
      <c r="S11" s="50"/>
      <c r="T11" s="50"/>
      <c r="U11" s="50"/>
      <c r="V11" s="50"/>
      <c r="W11" s="50"/>
      <c r="X11" s="50">
        <v>5</v>
      </c>
      <c r="Y11" s="50"/>
      <c r="Z11" s="50"/>
      <c r="AA11" s="50">
        <f t="shared" si="0"/>
        <v>15</v>
      </c>
      <c r="AB11" s="117">
        <v>109.1</v>
      </c>
      <c r="AC11" s="118">
        <f t="shared" si="1"/>
        <v>124.1</v>
      </c>
      <c r="AD11" s="50"/>
      <c r="AE11" s="119">
        <f t="shared" si="2"/>
        <v>0</v>
      </c>
      <c r="AF11" s="119" t="str">
        <f t="shared" si="3"/>
        <v>ter Braak</v>
      </c>
      <c r="AG11" s="50"/>
      <c r="AH11" s="50"/>
      <c r="AI11" s="50"/>
      <c r="AJ11" s="50">
        <v>5</v>
      </c>
      <c r="AK11" s="50"/>
      <c r="AL11" s="50"/>
      <c r="AM11" s="50"/>
      <c r="AN11" s="50"/>
      <c r="AO11" s="50"/>
      <c r="AP11" s="50"/>
      <c r="AQ11" s="50">
        <v>5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f t="shared" si="4"/>
        <v>10</v>
      </c>
      <c r="BD11" s="117">
        <v>107.55</v>
      </c>
      <c r="BE11" s="117">
        <f t="shared" si="5"/>
        <v>117.55</v>
      </c>
      <c r="BF11" s="118">
        <f t="shared" si="6"/>
        <v>241.64999999999998</v>
      </c>
      <c r="BG11" s="180">
        <v>7</v>
      </c>
    </row>
    <row r="12" spans="1:59" ht="12.75">
      <c r="A12" s="50"/>
      <c r="B12" s="50" t="s">
        <v>138</v>
      </c>
      <c r="C12" s="126" t="s">
        <v>139</v>
      </c>
      <c r="D12" s="158" t="s">
        <v>102</v>
      </c>
      <c r="E12" s="12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>
        <v>5</v>
      </c>
      <c r="S12" s="50"/>
      <c r="T12" s="50"/>
      <c r="U12" s="50"/>
      <c r="V12" s="50"/>
      <c r="W12" s="50"/>
      <c r="X12" s="50"/>
      <c r="Y12" s="50"/>
      <c r="Z12" s="50"/>
      <c r="AA12" s="50">
        <f t="shared" si="0"/>
        <v>5</v>
      </c>
      <c r="AB12" s="117">
        <v>115.7</v>
      </c>
      <c r="AC12" s="118">
        <f t="shared" si="1"/>
        <v>120.7</v>
      </c>
      <c r="AD12" s="50"/>
      <c r="AE12" s="119">
        <f t="shared" si="2"/>
        <v>0</v>
      </c>
      <c r="AF12" s="119" t="str">
        <f t="shared" si="3"/>
        <v>Kleinjan</v>
      </c>
      <c r="AG12" s="50"/>
      <c r="AH12" s="50"/>
      <c r="AI12" s="50"/>
      <c r="AJ12" s="50"/>
      <c r="AK12" s="50">
        <v>5</v>
      </c>
      <c r="AL12" s="50"/>
      <c r="AM12" s="50"/>
      <c r="AN12" s="50"/>
      <c r="AO12" s="50"/>
      <c r="AP12" s="50"/>
      <c r="AQ12" s="50"/>
      <c r="AR12" s="50"/>
      <c r="AS12" s="50">
        <v>5</v>
      </c>
      <c r="AT12" s="50"/>
      <c r="AU12" s="50"/>
      <c r="AV12" s="50"/>
      <c r="AW12" s="50"/>
      <c r="AX12" s="50"/>
      <c r="AY12" s="50"/>
      <c r="AZ12" s="50"/>
      <c r="BA12" s="50">
        <v>5</v>
      </c>
      <c r="BB12" s="50"/>
      <c r="BC12" s="50">
        <f t="shared" si="4"/>
        <v>15</v>
      </c>
      <c r="BD12" s="117">
        <v>110.65</v>
      </c>
      <c r="BE12" s="117">
        <f t="shared" si="5"/>
        <v>125.65</v>
      </c>
      <c r="BF12" s="118">
        <f t="shared" si="6"/>
        <v>246.35000000000002</v>
      </c>
      <c r="BG12" s="180">
        <v>8</v>
      </c>
    </row>
    <row r="13" spans="1:59" ht="12.75">
      <c r="A13" s="50"/>
      <c r="B13" s="50" t="s">
        <v>144</v>
      </c>
      <c r="C13" s="126" t="s">
        <v>145</v>
      </c>
      <c r="D13" s="158" t="s">
        <v>102</v>
      </c>
      <c r="E13" s="129"/>
      <c r="F13" s="50"/>
      <c r="G13" s="50"/>
      <c r="H13" s="50"/>
      <c r="I13" s="50">
        <v>5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>
        <f t="shared" si="0"/>
        <v>5</v>
      </c>
      <c r="AB13" s="117">
        <v>112.66</v>
      </c>
      <c r="AC13" s="118">
        <f t="shared" si="1"/>
        <v>117.66</v>
      </c>
      <c r="AD13" s="50"/>
      <c r="AE13" s="119">
        <f t="shared" si="2"/>
        <v>0</v>
      </c>
      <c r="AF13" s="119" t="str">
        <f t="shared" si="3"/>
        <v>Jeurink</v>
      </c>
      <c r="AG13" s="50"/>
      <c r="AH13" s="50"/>
      <c r="AI13" s="50"/>
      <c r="AJ13" s="50">
        <v>5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>
        <v>5</v>
      </c>
      <c r="AY13" s="50"/>
      <c r="AZ13" s="50">
        <v>5</v>
      </c>
      <c r="BA13" s="50"/>
      <c r="BB13" s="50">
        <v>5</v>
      </c>
      <c r="BC13" s="50">
        <f t="shared" si="4"/>
        <v>20</v>
      </c>
      <c r="BD13" s="117">
        <v>111.74</v>
      </c>
      <c r="BE13" s="117">
        <f t="shared" si="5"/>
        <v>131.74</v>
      </c>
      <c r="BF13" s="118">
        <f t="shared" si="6"/>
        <v>249.4</v>
      </c>
      <c r="BG13" s="180">
        <v>9</v>
      </c>
    </row>
    <row r="14" spans="1:59" ht="12.75">
      <c r="A14" s="50"/>
      <c r="B14" s="126" t="s">
        <v>124</v>
      </c>
      <c r="C14" s="126" t="s">
        <v>125</v>
      </c>
      <c r="D14" s="158" t="s">
        <v>102</v>
      </c>
      <c r="E14" s="12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>
        <v>5</v>
      </c>
      <c r="R14" s="50"/>
      <c r="S14" s="50"/>
      <c r="T14" s="50"/>
      <c r="U14" s="50"/>
      <c r="V14" s="50"/>
      <c r="W14" s="50"/>
      <c r="X14" s="50"/>
      <c r="Y14" s="50"/>
      <c r="Z14" s="50"/>
      <c r="AA14" s="50">
        <f t="shared" si="0"/>
        <v>5</v>
      </c>
      <c r="AB14" s="117">
        <v>117.43</v>
      </c>
      <c r="AC14" s="118">
        <f t="shared" si="1"/>
        <v>122.43</v>
      </c>
      <c r="AD14" s="50"/>
      <c r="AE14" s="119">
        <f t="shared" si="2"/>
        <v>0</v>
      </c>
      <c r="AF14" s="119" t="str">
        <f t="shared" si="3"/>
        <v>Vegterlo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>
        <v>5</v>
      </c>
      <c r="AT14" s="50">
        <v>5</v>
      </c>
      <c r="AU14" s="50"/>
      <c r="AV14" s="50"/>
      <c r="AW14" s="50"/>
      <c r="AX14" s="50"/>
      <c r="AY14" s="50"/>
      <c r="AZ14" s="50"/>
      <c r="BA14" s="50"/>
      <c r="BB14" s="50"/>
      <c r="BC14" s="50">
        <f t="shared" si="4"/>
        <v>10</v>
      </c>
      <c r="BD14" s="117">
        <v>117.83</v>
      </c>
      <c r="BE14" s="117">
        <f t="shared" si="5"/>
        <v>127.83</v>
      </c>
      <c r="BF14" s="118">
        <f t="shared" si="6"/>
        <v>250.26</v>
      </c>
      <c r="BG14" s="180">
        <v>10</v>
      </c>
    </row>
    <row r="15" spans="1:59" ht="12.75">
      <c r="A15" s="50"/>
      <c r="B15" s="126" t="s">
        <v>146</v>
      </c>
      <c r="C15" s="126" t="s">
        <v>143</v>
      </c>
      <c r="D15" s="158" t="s">
        <v>102</v>
      </c>
      <c r="E15" s="12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>
        <f t="shared" si="0"/>
        <v>0</v>
      </c>
      <c r="AB15" s="117">
        <v>131.45</v>
      </c>
      <c r="AC15" s="118">
        <f t="shared" si="1"/>
        <v>131.45</v>
      </c>
      <c r="AD15" s="50"/>
      <c r="AE15" s="119"/>
      <c r="AF15" s="119" t="str">
        <f t="shared" si="3"/>
        <v>ter Braak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f t="shared" si="4"/>
        <v>0</v>
      </c>
      <c r="BD15" s="117">
        <v>120.91</v>
      </c>
      <c r="BE15" s="117">
        <f t="shared" si="5"/>
        <v>120.91</v>
      </c>
      <c r="BF15" s="118">
        <f t="shared" si="6"/>
        <v>252.35999999999999</v>
      </c>
      <c r="BG15" s="180">
        <v>11</v>
      </c>
    </row>
    <row r="16" spans="1:59" ht="12.75">
      <c r="A16" s="50"/>
      <c r="B16" s="50" t="s">
        <v>126</v>
      </c>
      <c r="C16" s="126" t="s">
        <v>127</v>
      </c>
      <c r="D16" s="158" t="s">
        <v>102</v>
      </c>
      <c r="E16" s="12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>
        <v>5</v>
      </c>
      <c r="AA16" s="50">
        <f t="shared" si="0"/>
        <v>5</v>
      </c>
      <c r="AB16" s="117">
        <v>119.85</v>
      </c>
      <c r="AC16" s="118">
        <f t="shared" si="1"/>
        <v>124.85</v>
      </c>
      <c r="AD16" s="50"/>
      <c r="AE16" s="119">
        <f>A16</f>
        <v>0</v>
      </c>
      <c r="AF16" s="119" t="str">
        <f t="shared" si="3"/>
        <v>Schuiling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>
        <v>5</v>
      </c>
      <c r="BA16" s="50">
        <v>5</v>
      </c>
      <c r="BB16" s="50">
        <v>5</v>
      </c>
      <c r="BC16" s="50">
        <f t="shared" si="4"/>
        <v>15</v>
      </c>
      <c r="BD16" s="117">
        <v>115</v>
      </c>
      <c r="BE16" s="117">
        <f t="shared" si="5"/>
        <v>130</v>
      </c>
      <c r="BF16" s="118">
        <f t="shared" si="6"/>
        <v>254.85</v>
      </c>
      <c r="BG16" s="180">
        <v>12</v>
      </c>
    </row>
    <row r="17" spans="1:59" ht="12.75">
      <c r="A17" s="50"/>
      <c r="B17" s="126" t="s">
        <v>147</v>
      </c>
      <c r="C17" s="126" t="s">
        <v>148</v>
      </c>
      <c r="D17" s="158" t="s">
        <v>102</v>
      </c>
      <c r="E17" s="129"/>
      <c r="F17" s="50"/>
      <c r="G17" s="50"/>
      <c r="H17" s="50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50">
        <v>5</v>
      </c>
      <c r="S17" s="50"/>
      <c r="T17" s="50"/>
      <c r="U17" s="50"/>
      <c r="V17" s="50"/>
      <c r="W17" s="50"/>
      <c r="X17" s="50"/>
      <c r="Y17" s="50"/>
      <c r="Z17" s="50"/>
      <c r="AA17" s="50">
        <f t="shared" si="0"/>
        <v>10</v>
      </c>
      <c r="AB17" s="117">
        <v>129.58</v>
      </c>
      <c r="AC17" s="118">
        <f t="shared" si="1"/>
        <v>139.58</v>
      </c>
      <c r="AD17" s="50"/>
      <c r="AE17" s="119"/>
      <c r="AF17" s="119" t="str">
        <f t="shared" si="3"/>
        <v>Schmitz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>
        <v>5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>
        <f t="shared" si="4"/>
        <v>5</v>
      </c>
      <c r="BD17" s="117">
        <v>124.6</v>
      </c>
      <c r="BE17" s="117">
        <f t="shared" si="5"/>
        <v>129.6</v>
      </c>
      <c r="BF17" s="118">
        <f t="shared" si="6"/>
        <v>269.18</v>
      </c>
      <c r="BG17" s="180">
        <v>13</v>
      </c>
    </row>
    <row r="18" spans="1:59" ht="12.75">
      <c r="A18" s="50"/>
      <c r="B18" s="126" t="s">
        <v>140</v>
      </c>
      <c r="C18" s="50" t="s">
        <v>141</v>
      </c>
      <c r="D18" s="158" t="s">
        <v>102</v>
      </c>
      <c r="E18" s="12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>
        <v>5</v>
      </c>
      <c r="Z18" s="50"/>
      <c r="AA18" s="50">
        <f t="shared" si="0"/>
        <v>5</v>
      </c>
      <c r="AB18" s="117">
        <v>137.08</v>
      </c>
      <c r="AC18" s="118">
        <f t="shared" si="1"/>
        <v>142.08</v>
      </c>
      <c r="AD18" s="50"/>
      <c r="AE18" s="119">
        <f>A18</f>
        <v>0</v>
      </c>
      <c r="AF18" s="119" t="str">
        <f t="shared" si="3"/>
        <v>Flobbe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>
        <v>5</v>
      </c>
      <c r="AR18" s="50">
        <v>5</v>
      </c>
      <c r="AS18" s="50"/>
      <c r="AT18" s="50"/>
      <c r="AU18" s="50"/>
      <c r="AV18" s="50"/>
      <c r="AW18" s="50"/>
      <c r="AX18" s="50"/>
      <c r="AY18" s="50"/>
      <c r="AZ18" s="50"/>
      <c r="BA18" s="50">
        <v>5</v>
      </c>
      <c r="BB18" s="50"/>
      <c r="BC18" s="50">
        <f t="shared" si="4"/>
        <v>15</v>
      </c>
      <c r="BD18" s="117">
        <v>115.09</v>
      </c>
      <c r="BE18" s="117">
        <f t="shared" si="5"/>
        <v>130.09</v>
      </c>
      <c r="BF18" s="118">
        <f t="shared" si="6"/>
        <v>272.17</v>
      </c>
      <c r="BG18" s="180">
        <v>14</v>
      </c>
    </row>
    <row r="19" spans="1:59" ht="12.75">
      <c r="A19" s="50"/>
      <c r="D19" s="158" t="s">
        <v>102</v>
      </c>
      <c r="E19" s="1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>
        <f t="shared" si="0"/>
        <v>0</v>
      </c>
      <c r="AB19" s="117"/>
      <c r="AC19" s="118">
        <f t="shared" si="1"/>
        <v>0</v>
      </c>
      <c r="AD19" s="50"/>
      <c r="AE19" s="119"/>
      <c r="AF19" s="99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>
        <f t="shared" si="4"/>
        <v>0</v>
      </c>
      <c r="BD19" s="117"/>
      <c r="BE19" s="117">
        <f t="shared" si="5"/>
        <v>0</v>
      </c>
      <c r="BF19" s="118">
        <f t="shared" si="6"/>
        <v>0</v>
      </c>
      <c r="BG19" s="180">
        <v>15</v>
      </c>
    </row>
    <row r="20" spans="1:59" ht="12.75">
      <c r="A20" s="50"/>
      <c r="B20" s="50"/>
      <c r="C20" s="50"/>
      <c r="D20" s="178" t="s">
        <v>102</v>
      </c>
      <c r="E20" s="12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117"/>
      <c r="AC20" s="118"/>
      <c r="AD20" s="50"/>
      <c r="AE20" s="119"/>
      <c r="AF20" s="119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117"/>
      <c r="BE20" s="117"/>
      <c r="BF20" s="118"/>
      <c r="BG20" s="180">
        <v>16</v>
      </c>
    </row>
    <row r="23" ht="12.75">
      <c r="B23" s="166"/>
    </row>
    <row r="24" spans="1:31" ht="12.75">
      <c r="A24" s="57"/>
      <c r="B24" s="57"/>
      <c r="O24" s="98" t="s">
        <v>26</v>
      </c>
      <c r="AA24" s="103" t="s">
        <v>27</v>
      </c>
      <c r="AB24" s="162" t="s">
        <v>28</v>
      </c>
      <c r="AC24" s="105" t="s">
        <v>29</v>
      </c>
      <c r="AE24" s="186"/>
    </row>
    <row r="25" spans="1:31" ht="12.75">
      <c r="A25" s="169" t="s">
        <v>96</v>
      </c>
      <c r="B25" s="170"/>
      <c r="C25" s="50"/>
      <c r="D25" s="50"/>
      <c r="E25" s="41" t="s">
        <v>110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10" t="s">
        <v>32</v>
      </c>
      <c r="AB25" s="161" t="s">
        <v>33</v>
      </c>
      <c r="AC25" s="111" t="s">
        <v>34</v>
      </c>
      <c r="AE25" s="190"/>
    </row>
    <row r="26" spans="1:31" ht="12.75">
      <c r="A26" s="67" t="s">
        <v>36</v>
      </c>
      <c r="B26" s="50" t="s">
        <v>37</v>
      </c>
      <c r="C26" s="50"/>
      <c r="D26" s="167" t="s">
        <v>92</v>
      </c>
      <c r="E26" s="114">
        <v>1</v>
      </c>
      <c r="F26" s="114">
        <v>2</v>
      </c>
      <c r="G26" s="114">
        <v>3</v>
      </c>
      <c r="H26" s="114">
        <v>4</v>
      </c>
      <c r="I26" s="114">
        <v>5</v>
      </c>
      <c r="J26" s="114" t="s">
        <v>113</v>
      </c>
      <c r="K26" s="114" t="s">
        <v>112</v>
      </c>
      <c r="L26" s="114" t="s">
        <v>114</v>
      </c>
      <c r="M26" s="114" t="s">
        <v>115</v>
      </c>
      <c r="N26" s="114" t="s">
        <v>116</v>
      </c>
      <c r="O26" s="114">
        <v>7</v>
      </c>
      <c r="P26" s="114">
        <v>8</v>
      </c>
      <c r="Q26" s="114">
        <v>9</v>
      </c>
      <c r="R26" s="114">
        <v>10</v>
      </c>
      <c r="S26" s="114" t="s">
        <v>117</v>
      </c>
      <c r="T26" s="114" t="s">
        <v>118</v>
      </c>
      <c r="U26" s="114" t="s">
        <v>119</v>
      </c>
      <c r="V26" s="114" t="s">
        <v>120</v>
      </c>
      <c r="W26" s="114" t="s">
        <v>121</v>
      </c>
      <c r="X26" s="114">
        <v>12</v>
      </c>
      <c r="Y26" s="114">
        <v>13</v>
      </c>
      <c r="Z26" s="114">
        <v>14</v>
      </c>
      <c r="AA26" s="110" t="s">
        <v>40</v>
      </c>
      <c r="AB26" s="161" t="s">
        <v>41</v>
      </c>
      <c r="AC26" s="111" t="s">
        <v>43</v>
      </c>
      <c r="AE26" s="186"/>
    </row>
    <row r="27" spans="1:31" ht="12.75">
      <c r="A27" s="67"/>
      <c r="B27" s="126" t="s">
        <v>122</v>
      </c>
      <c r="C27" s="126" t="s">
        <v>123</v>
      </c>
      <c r="D27" s="183" t="s">
        <v>102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>
        <f>SUM(E27:Z27)</f>
        <v>0</v>
      </c>
      <c r="AB27" s="156">
        <v>110.17</v>
      </c>
      <c r="AC27" s="194">
        <f>SUM(AA27:AB27)</f>
        <v>110.17</v>
      </c>
      <c r="AD27" s="195"/>
      <c r="AE27" s="177">
        <v>1</v>
      </c>
    </row>
    <row r="28" spans="1:31" ht="12.75">
      <c r="A28" s="67"/>
      <c r="B28" s="126" t="s">
        <v>134</v>
      </c>
      <c r="C28" s="126" t="s">
        <v>135</v>
      </c>
      <c r="D28" s="183" t="s">
        <v>102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>
        <f>SUM(E28:Z28)</f>
        <v>0</v>
      </c>
      <c r="AB28" s="156">
        <v>110.38</v>
      </c>
      <c r="AC28" s="118">
        <f>SUM(AA28:AB28)</f>
        <v>110.38</v>
      </c>
      <c r="AE28" s="177">
        <v>2</v>
      </c>
    </row>
    <row r="29" spans="1:31" ht="12.75">
      <c r="A29" s="67"/>
      <c r="B29" s="126" t="s">
        <v>136</v>
      </c>
      <c r="C29" s="126" t="s">
        <v>241</v>
      </c>
      <c r="D29" s="183" t="s">
        <v>102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v>5</v>
      </c>
      <c r="S29" s="50"/>
      <c r="T29" s="50"/>
      <c r="U29" s="50">
        <v>5</v>
      </c>
      <c r="V29" s="50"/>
      <c r="W29" s="50"/>
      <c r="X29" s="50">
        <v>5</v>
      </c>
      <c r="Y29" s="50"/>
      <c r="Z29" s="50"/>
      <c r="AA29" s="50">
        <f>SUM(E29:Z29)</f>
        <v>15</v>
      </c>
      <c r="AB29" s="156">
        <v>104.79</v>
      </c>
      <c r="AC29" s="118">
        <f>SUM(AA29:AB29)</f>
        <v>119.79</v>
      </c>
      <c r="AE29" s="57">
        <v>3</v>
      </c>
    </row>
    <row r="30" spans="1:31" ht="12.75">
      <c r="A30" s="50"/>
      <c r="B30" s="50" t="s">
        <v>128</v>
      </c>
      <c r="C30" s="50" t="s">
        <v>240</v>
      </c>
      <c r="D30" s="183" t="s">
        <v>102</v>
      </c>
      <c r="E30" s="50"/>
      <c r="F30" s="50"/>
      <c r="G30" s="50">
        <v>5</v>
      </c>
      <c r="H30" s="50">
        <v>5</v>
      </c>
      <c r="I30" s="50"/>
      <c r="J30" s="50"/>
      <c r="K30" s="50"/>
      <c r="L30" s="50">
        <v>5</v>
      </c>
      <c r="M30" s="50"/>
      <c r="N30" s="50"/>
      <c r="O30" s="50"/>
      <c r="P30" s="50"/>
      <c r="Q30" s="50">
        <v>5</v>
      </c>
      <c r="R30" s="50"/>
      <c r="S30" s="50"/>
      <c r="T30" s="50"/>
      <c r="U30" s="50"/>
      <c r="V30" s="50"/>
      <c r="W30" s="50"/>
      <c r="X30" s="50">
        <v>5</v>
      </c>
      <c r="Y30" s="50"/>
      <c r="Z30" s="50"/>
      <c r="AA30" s="50">
        <f>SUM(E30:Z30)</f>
        <v>25</v>
      </c>
      <c r="AB30" s="156">
        <v>109.25</v>
      </c>
      <c r="AC30" s="118">
        <f>SUM(AA30:AB30)</f>
        <v>134.25</v>
      </c>
      <c r="AE30" s="57">
        <v>4</v>
      </c>
    </row>
    <row r="31" spans="1:31" ht="12.75">
      <c r="A31" s="67"/>
      <c r="B31" s="179"/>
      <c r="C31" s="50"/>
      <c r="D31" s="15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156"/>
      <c r="AC31" s="118"/>
      <c r="AE31" s="57"/>
    </row>
  </sheetData>
  <sheetProtection/>
  <printOptions/>
  <pageMargins left="0.15748031496062992" right="0.1968503937007874" top="0.11811023622047245" bottom="0.11811023622047245" header="0.11811023622047245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Meike Paridaans | MP Horses</cp:lastModifiedBy>
  <cp:lastPrinted>2023-11-29T18:13:22Z</cp:lastPrinted>
  <dcterms:created xsi:type="dcterms:W3CDTF">2006-10-28T11:58:12Z</dcterms:created>
  <dcterms:modified xsi:type="dcterms:W3CDTF">2023-12-12T12:02:41Z</dcterms:modified>
  <cp:category/>
  <cp:version/>
  <cp:contentType/>
  <cp:contentStatus/>
</cp:coreProperties>
</file>