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paarden en pony's" sheetId="1" r:id="rId1"/>
    <sheet name="jeugd" sheetId="2" r:id="rId2"/>
    <sheet name="uitleg" sheetId="3" r:id="rId3"/>
  </sheets>
  <definedNames/>
  <calcPr fullCalcOnLoad="1"/>
</workbook>
</file>

<file path=xl/sharedStrings.xml><?xml version="1.0" encoding="utf-8"?>
<sst xmlns="http://schemas.openxmlformats.org/spreadsheetml/2006/main" count="372" uniqueCount="144">
  <si>
    <t>plaats</t>
  </si>
  <si>
    <t>Rijssen</t>
  </si>
  <si>
    <t>Vasse</t>
  </si>
  <si>
    <t>Oldenzaal</t>
  </si>
  <si>
    <t>Nr.</t>
  </si>
  <si>
    <t>Naam</t>
  </si>
  <si>
    <t>Rubriek Pony's</t>
  </si>
  <si>
    <t>Enkel Span</t>
  </si>
  <si>
    <t>Straf</t>
  </si>
  <si>
    <t>punt</t>
  </si>
  <si>
    <t>hind</t>
  </si>
  <si>
    <t>Gereden</t>
  </si>
  <si>
    <t>Tijd</t>
  </si>
  <si>
    <t>sec</t>
  </si>
  <si>
    <t>fout</t>
  </si>
  <si>
    <t>punten</t>
  </si>
  <si>
    <t>Hindernissen ronde 2</t>
  </si>
  <si>
    <t xml:space="preserve">Gereden </t>
  </si>
  <si>
    <t>tijd</t>
  </si>
  <si>
    <t>seconden</t>
  </si>
  <si>
    <t xml:space="preserve">punten </t>
  </si>
  <si>
    <t>R 2</t>
  </si>
  <si>
    <t>Tot. Straf</t>
  </si>
  <si>
    <t>R 1 + R2</t>
  </si>
  <si>
    <t xml:space="preserve">Tot. straf </t>
  </si>
  <si>
    <t>R 1</t>
  </si>
  <si>
    <t>Twee Span</t>
  </si>
  <si>
    <t>Rubriek Paarden</t>
  </si>
  <si>
    <t>Rubriek Jeugd</t>
  </si>
  <si>
    <t>Hindernissen ronde 1</t>
  </si>
  <si>
    <t xml:space="preserve"> </t>
  </si>
  <si>
    <t>Wierden</t>
  </si>
  <si>
    <t>Enter</t>
  </si>
  <si>
    <t>Plaats</t>
  </si>
  <si>
    <t>Denekamp</t>
  </si>
  <si>
    <t>Nijverdal</t>
  </si>
  <si>
    <t>Losser</t>
  </si>
  <si>
    <t>Enschede</t>
  </si>
  <si>
    <t>Linde</t>
  </si>
  <si>
    <t>Haaksbergen</t>
  </si>
  <si>
    <t>Markelo</t>
  </si>
  <si>
    <t>Boekelo</t>
  </si>
  <si>
    <t>Winterswijk</t>
  </si>
  <si>
    <t>Wijhe</t>
  </si>
  <si>
    <t>Twekkelo</t>
  </si>
  <si>
    <t>Hengelo</t>
  </si>
  <si>
    <t>Diepenheim</t>
  </si>
  <si>
    <t>Marijke Hammink</t>
  </si>
  <si>
    <t>John Bartelink</t>
  </si>
  <si>
    <t>Christian Cöper</t>
  </si>
  <si>
    <t>Hoogstede</t>
  </si>
  <si>
    <t>Bert Albrecht</t>
  </si>
  <si>
    <t>Wim te Winkel</t>
  </si>
  <si>
    <t>Jurgen Bolt</t>
  </si>
  <si>
    <t>Frank Bolt</t>
  </si>
  <si>
    <t>Remco Brandt</t>
  </si>
  <si>
    <t>Marcel Eikenaar</t>
  </si>
  <si>
    <t>Ina Heeke</t>
  </si>
  <si>
    <t>Andre Meulenkamp</t>
  </si>
  <si>
    <t>Laurens Pouwels</t>
  </si>
  <si>
    <t>Johan Spenkelink</t>
  </si>
  <si>
    <t>Ootmarsum</t>
  </si>
  <si>
    <t>Judith Scheuten</t>
  </si>
  <si>
    <t>Pascal Meyerink</t>
  </si>
  <si>
    <t>Bjorn Stegeman</t>
  </si>
  <si>
    <t>Weerselo</t>
  </si>
  <si>
    <t>Overdinkel</t>
  </si>
  <si>
    <t>Pascal Donders</t>
  </si>
  <si>
    <t>Rens Egberink</t>
  </si>
  <si>
    <t>Alfons Engbers</t>
  </si>
  <si>
    <t>Renate Hofkes</t>
  </si>
  <si>
    <t>Theo Hofkes</t>
  </si>
  <si>
    <t>Arjan KleinJan</t>
  </si>
  <si>
    <t>Luuk Wigger</t>
  </si>
  <si>
    <t>Dirk Roeder</t>
  </si>
  <si>
    <t>Hindernissen ronde 1: Toegestane tijd</t>
  </si>
  <si>
    <r>
      <t>Hindernissen ronde 1: Toegestane tijd</t>
    </r>
  </si>
  <si>
    <t>Jeugd rijdt 2 x zelfde parcour, je hoeft niet te sorteren, ze krijgen allen dezelfde prijs.</t>
  </si>
  <si>
    <t>Jeugd heeft geen toegestane tijd</t>
  </si>
  <si>
    <t>Jeugd hoef niet te sorteren, ze krijgen allen dezelfde prijs.</t>
  </si>
  <si>
    <r>
      <t>Tweede</t>
    </r>
    <r>
      <rPr>
        <sz val="10"/>
        <rFont val="Arial"/>
        <family val="0"/>
      </rPr>
      <t xml:space="preserve"> ronde is elke seconde in de baan 0,5 strafpunt (=gereden tijd / 2)</t>
    </r>
  </si>
  <si>
    <r>
      <t>Eerste</t>
    </r>
    <r>
      <rPr>
        <sz val="10"/>
        <rFont val="Arial"/>
        <family val="0"/>
      </rPr>
      <t xml:space="preserve"> ronde elke seconde tijdsoverschrijding is 0,2 strafpunt (=seconde tijdsoverschrijding / 5)</t>
    </r>
  </si>
  <si>
    <r>
      <t xml:space="preserve">1 </t>
    </r>
    <r>
      <rPr>
        <b/>
        <sz val="10"/>
        <rFont val="Arial"/>
        <family val="2"/>
      </rPr>
      <t>bal</t>
    </r>
    <r>
      <rPr>
        <sz val="10"/>
        <rFont val="Arial"/>
        <family val="0"/>
      </rPr>
      <t xml:space="preserve"> is 3 strafpunten (eerste en tweede ronde)</t>
    </r>
  </si>
  <si>
    <r>
      <t xml:space="preserve">Hersteld Foutief </t>
    </r>
    <r>
      <rPr>
        <sz val="10"/>
        <rFont val="Arial"/>
        <family val="0"/>
      </rPr>
      <t>parcour (hindernis) is 5 strafpunten</t>
    </r>
  </si>
  <si>
    <r>
      <t>Eerste</t>
    </r>
    <r>
      <rPr>
        <sz val="10"/>
        <rFont val="Arial"/>
        <family val="0"/>
      </rPr>
      <t xml:space="preserve"> ronde tijd naar boven afronden (bv 177,88 sec =188sec)</t>
    </r>
  </si>
  <si>
    <r>
      <t>Tweede</t>
    </r>
    <r>
      <rPr>
        <sz val="10"/>
        <rFont val="Arial"/>
        <family val="0"/>
      </rPr>
      <t xml:space="preserve"> ronde werkelijke tijd noteren (bv 123,66)</t>
    </r>
  </si>
  <si>
    <t>Strafpt</t>
  </si>
  <si>
    <t>JEUGD</t>
  </si>
  <si>
    <t>Menners die met een anderspan een tweede maal rijden doen HC mee!!! Ook al is het in een andere rubriek</t>
  </si>
  <si>
    <t>Enkelspan PONY</t>
  </si>
  <si>
    <t>Tweespan PONY</t>
  </si>
  <si>
    <t>Enkelspan PAARD</t>
  </si>
  <si>
    <t>Tweespan PAARD</t>
  </si>
  <si>
    <t>Toegestane tijd is in formule verwerkt. Als deze aangepast wordt moet elke formule aangepast worden!!!</t>
  </si>
  <si>
    <t>Sorteren: Rubriek sorteren (A t/m AT excl plaatsering)--&gt; DATA--&gt;SORTEREN--&gt; KOLOM AT--&gt; OK</t>
  </si>
  <si>
    <t>Telefoonnummer Inge 06-51757647</t>
  </si>
  <si>
    <r>
      <t xml:space="preserve">Deelnemers die HC starten (staan nu als laatste en staat HC achter hun naam) </t>
    </r>
    <r>
      <rPr>
        <b/>
        <sz val="10"/>
        <rFont val="Arial"/>
        <family val="2"/>
      </rPr>
      <t>niet</t>
    </r>
    <r>
      <rPr>
        <sz val="10"/>
        <rFont val="Arial"/>
        <family val="0"/>
      </rPr>
      <t xml:space="preserve"> mee sorteren!!! Ze doen niet mee voor de prijzen.</t>
    </r>
  </si>
  <si>
    <t>Teogestane tijd voor paarden en pony's is hetzelfde</t>
  </si>
  <si>
    <t>Bram ter Braak</t>
  </si>
  <si>
    <t>Mart Koerhuis</t>
  </si>
  <si>
    <t>Raalte</t>
  </si>
  <si>
    <t>Lieke v Amerongen</t>
  </si>
  <si>
    <t>Wouter Beussink</t>
  </si>
  <si>
    <t>Gitta Frantzen</t>
  </si>
  <si>
    <t>Herbert Cöper</t>
  </si>
  <si>
    <t>Ringe</t>
  </si>
  <si>
    <t>Alfie Schmale</t>
  </si>
  <si>
    <t>Gerrit Jan v Boven sr.</t>
  </si>
  <si>
    <t>Jana Frantzen</t>
  </si>
  <si>
    <t>Nigel Egberink</t>
  </si>
  <si>
    <t>Deventer</t>
  </si>
  <si>
    <t>2 sppo</t>
  </si>
  <si>
    <t>1 sppo</t>
  </si>
  <si>
    <t>TwenteCup Finale Saasveld 15 Februari 2009</t>
  </si>
  <si>
    <t>Gitta Frantzen (HC)</t>
  </si>
  <si>
    <t>Anette Vaneker</t>
  </si>
  <si>
    <t>Greet v Benthem</t>
  </si>
  <si>
    <t>Herford</t>
  </si>
  <si>
    <t>Bram van Dijk</t>
  </si>
  <si>
    <t>Rossum</t>
  </si>
  <si>
    <t>Annemarie Avenarius-Schoolman</t>
  </si>
  <si>
    <t>Gerrit Hagels</t>
  </si>
  <si>
    <t>Bad Bentheim</t>
  </si>
  <si>
    <t>Wangerland</t>
  </si>
  <si>
    <t>Moniek Rijborsch</t>
  </si>
  <si>
    <t>Lucas Kleine</t>
  </si>
  <si>
    <t>Ibbenburen</t>
  </si>
  <si>
    <t>Willibrod Woertman</t>
  </si>
  <si>
    <t>Gerrit Jan v Boven jr.</t>
  </si>
  <si>
    <t>Karl-Hermann Düssenberg</t>
  </si>
  <si>
    <t>Lemgo</t>
  </si>
  <si>
    <t>Bornebroek</t>
  </si>
  <si>
    <t>Joop Veldhuis</t>
  </si>
  <si>
    <t>Mander</t>
  </si>
  <si>
    <t>INDOOR FINALE TWENTECUP SAASVELD 15 FEBRUARI 2009</t>
  </si>
  <si>
    <t>5b</t>
  </si>
  <si>
    <t>5d</t>
  </si>
  <si>
    <t>5a</t>
  </si>
  <si>
    <t>12a</t>
  </si>
  <si>
    <t>12b</t>
  </si>
  <si>
    <t>12c</t>
  </si>
  <si>
    <t>12d</t>
  </si>
  <si>
    <t>5c</t>
  </si>
  <si>
    <t>Liz Boomkamp</t>
  </si>
</sst>
</file>

<file path=xl/styles.xml><?xml version="1.0" encoding="utf-8"?>
<styleSheet xmlns="http://schemas.openxmlformats.org/spreadsheetml/2006/main">
  <numFmts count="1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  <numFmt numFmtId="170" formatCode="0.0000"/>
    <numFmt numFmtId="171" formatCode="0.00000"/>
    <numFmt numFmtId="172" formatCode="0.000"/>
    <numFmt numFmtId="173" formatCode="0.0"/>
  </numFmts>
  <fonts count="11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9"/>
      <color indexed="10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1" xfId="0" applyFont="1" applyFill="1" applyBorder="1" applyAlignment="1">
      <alignment/>
    </xf>
    <xf numFmtId="0" fontId="3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0" fontId="0" fillId="0" borderId="10" xfId="0" applyBorder="1" applyAlignment="1">
      <alignment/>
    </xf>
    <xf numFmtId="0" fontId="2" fillId="0" borderId="4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2" fontId="3" fillId="0" borderId="1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2" fillId="0" borderId="3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2" xfId="0" applyFont="1" applyFill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6" fillId="0" borderId="10" xfId="0" applyFont="1" applyFill="1" applyBorder="1" applyAlignment="1">
      <alignment horizontal="center"/>
    </xf>
    <xf numFmtId="0" fontId="9" fillId="0" borderId="6" xfId="0" applyFont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9" xfId="0" applyFont="1" applyBorder="1" applyAlignment="1">
      <alignment/>
    </xf>
    <xf numFmtId="0" fontId="3" fillId="0" borderId="7" xfId="0" applyFont="1" applyBorder="1" applyAlignment="1">
      <alignment/>
    </xf>
    <xf numFmtId="2" fontId="3" fillId="0" borderId="8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4" fillId="0" borderId="7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27</xdr:row>
      <xdr:rowOff>47625</xdr:rowOff>
    </xdr:from>
    <xdr:to>
      <xdr:col>2</xdr:col>
      <xdr:colOff>885825</xdr:colOff>
      <xdr:row>31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4219575"/>
          <a:ext cx="2971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28575</xdr:colOff>
      <xdr:row>27</xdr:row>
      <xdr:rowOff>57150</xdr:rowOff>
    </xdr:from>
    <xdr:to>
      <xdr:col>35</xdr:col>
      <xdr:colOff>209550</xdr:colOff>
      <xdr:row>31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4229100"/>
          <a:ext cx="2971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69</xdr:row>
      <xdr:rowOff>9525</xdr:rowOff>
    </xdr:from>
    <xdr:to>
      <xdr:col>2</xdr:col>
      <xdr:colOff>895350</xdr:colOff>
      <xdr:row>73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677525"/>
          <a:ext cx="2971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9525</xdr:colOff>
      <xdr:row>69</xdr:row>
      <xdr:rowOff>0</xdr:rowOff>
    </xdr:from>
    <xdr:to>
      <xdr:col>35</xdr:col>
      <xdr:colOff>190500</xdr:colOff>
      <xdr:row>73</xdr:row>
      <xdr:rowOff>114300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10668000"/>
          <a:ext cx="29718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3"/>
  <sheetViews>
    <sheetView tabSelected="1" workbookViewId="0" topLeftCell="A1">
      <pane xSplit="2" ySplit="4" topLeftCell="AE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43" sqref="J43"/>
    </sheetView>
  </sheetViews>
  <sheetFormatPr defaultColWidth="9.140625" defaultRowHeight="12.75"/>
  <cols>
    <col min="1" max="1" width="4.140625" style="3" customWidth="1"/>
    <col min="2" max="2" width="27.28125" style="3" customWidth="1"/>
    <col min="3" max="3" width="15.7109375" style="3" customWidth="1"/>
    <col min="4" max="12" width="3.57421875" style="3" customWidth="1"/>
    <col min="13" max="13" width="3.28125" style="3" customWidth="1"/>
    <col min="14" max="22" width="3.57421875" style="3" customWidth="1"/>
    <col min="23" max="23" width="6.421875" style="3" customWidth="1"/>
    <col min="24" max="24" width="7.57421875" style="3" customWidth="1"/>
    <col min="25" max="25" width="7.7109375" style="3" customWidth="1"/>
    <col min="26" max="26" width="6.28125" style="3" customWidth="1"/>
    <col min="27" max="27" width="8.28125" style="3" customWidth="1"/>
    <col min="28" max="28" width="8.140625" style="3" hidden="1" customWidth="1"/>
    <col min="29" max="29" width="4.57421875" style="3" customWidth="1"/>
    <col min="30" max="30" width="18.00390625" style="3" customWidth="1"/>
    <col min="31" max="45" width="3.8515625" style="3" customWidth="1"/>
    <col min="46" max="46" width="6.7109375" style="3" customWidth="1"/>
    <col min="47" max="47" width="9.140625" style="3" customWidth="1"/>
    <col min="48" max="48" width="7.8515625" style="3" customWidth="1"/>
    <col min="49" max="49" width="8.28125" style="3" customWidth="1"/>
    <col min="50" max="50" width="8.7109375" style="3" customWidth="1"/>
    <col min="51" max="51" width="9.140625" style="3" customWidth="1"/>
    <col min="52" max="52" width="6.8515625" style="3" customWidth="1"/>
    <col min="53" max="16384" width="9.140625" style="3" customWidth="1"/>
  </cols>
  <sheetData>
    <row r="1" spans="1:8" s="37" customFormat="1" ht="15.75">
      <c r="A1" s="40" t="s">
        <v>134</v>
      </c>
      <c r="B1" s="38"/>
      <c r="C1" s="38"/>
      <c r="D1" s="38"/>
      <c r="E1" s="38"/>
      <c r="F1" s="38"/>
      <c r="G1" s="38"/>
      <c r="H1" s="38"/>
    </row>
    <row r="2" spans="1:52" ht="12">
      <c r="A2" s="4"/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7" t="s">
        <v>8</v>
      </c>
      <c r="X2" s="8" t="s">
        <v>11</v>
      </c>
      <c r="Y2" s="8" t="s">
        <v>12</v>
      </c>
      <c r="Z2" s="8"/>
      <c r="AA2" s="30" t="s">
        <v>24</v>
      </c>
      <c r="AB2" s="24"/>
      <c r="AC2" s="24"/>
      <c r="AD2" s="9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8" t="s">
        <v>8</v>
      </c>
      <c r="AU2" s="8" t="s">
        <v>17</v>
      </c>
      <c r="AV2" s="8" t="s">
        <v>8</v>
      </c>
      <c r="AW2" s="8" t="s">
        <v>22</v>
      </c>
      <c r="AX2" s="8" t="s">
        <v>22</v>
      </c>
      <c r="AY2" s="8" t="s">
        <v>22</v>
      </c>
      <c r="AZ2" s="27"/>
    </row>
    <row r="3" spans="1:52" ht="12">
      <c r="A3" s="10"/>
      <c r="B3" s="20"/>
      <c r="C3" s="12"/>
      <c r="D3" s="11" t="s">
        <v>76</v>
      </c>
      <c r="F3" s="12"/>
      <c r="G3" s="12"/>
      <c r="H3" s="12"/>
      <c r="I3" s="12"/>
      <c r="J3" s="12"/>
      <c r="K3" s="12"/>
      <c r="L3" s="12"/>
      <c r="M3" s="49">
        <v>140</v>
      </c>
      <c r="N3" s="11" t="s">
        <v>19</v>
      </c>
      <c r="O3" s="12"/>
      <c r="P3" s="12"/>
      <c r="Q3" s="12"/>
      <c r="R3" s="12"/>
      <c r="S3" s="12"/>
      <c r="T3" s="12"/>
      <c r="U3" s="12"/>
      <c r="V3" s="12"/>
      <c r="W3" s="13" t="s">
        <v>9</v>
      </c>
      <c r="X3" s="14" t="s">
        <v>12</v>
      </c>
      <c r="Y3" s="14" t="s">
        <v>14</v>
      </c>
      <c r="Z3" s="14"/>
      <c r="AA3" s="31" t="s">
        <v>15</v>
      </c>
      <c r="AB3" s="10" t="s">
        <v>6</v>
      </c>
      <c r="AC3" s="13"/>
      <c r="AD3" s="44"/>
      <c r="AE3" s="11" t="s">
        <v>16</v>
      </c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4" t="s">
        <v>9</v>
      </c>
      <c r="AU3" s="14" t="s">
        <v>18</v>
      </c>
      <c r="AV3" s="14" t="s">
        <v>20</v>
      </c>
      <c r="AW3" s="14" t="s">
        <v>15</v>
      </c>
      <c r="AX3" s="14" t="s">
        <v>15</v>
      </c>
      <c r="AY3" s="14" t="s">
        <v>15</v>
      </c>
      <c r="AZ3" s="28"/>
    </row>
    <row r="4" spans="1:52" ht="12">
      <c r="A4" s="16" t="s">
        <v>4</v>
      </c>
      <c r="B4" s="16" t="s">
        <v>5</v>
      </c>
      <c r="C4" s="16" t="s">
        <v>33</v>
      </c>
      <c r="D4" s="17">
        <v>1</v>
      </c>
      <c r="E4" s="17">
        <v>2</v>
      </c>
      <c r="F4" s="17">
        <v>3</v>
      </c>
      <c r="G4" s="17">
        <v>4</v>
      </c>
      <c r="H4" s="17" t="s">
        <v>137</v>
      </c>
      <c r="I4" s="17" t="s">
        <v>135</v>
      </c>
      <c r="J4" s="17" t="s">
        <v>142</v>
      </c>
      <c r="K4" s="17" t="s">
        <v>136</v>
      </c>
      <c r="L4" s="17">
        <v>6</v>
      </c>
      <c r="M4" s="17">
        <v>7</v>
      </c>
      <c r="N4" s="17">
        <v>8</v>
      </c>
      <c r="O4" s="17">
        <v>9</v>
      </c>
      <c r="P4" s="17">
        <v>10</v>
      </c>
      <c r="Q4" s="17">
        <v>11</v>
      </c>
      <c r="R4" s="17" t="s">
        <v>138</v>
      </c>
      <c r="S4" s="18" t="s">
        <v>139</v>
      </c>
      <c r="T4" s="17" t="s">
        <v>140</v>
      </c>
      <c r="U4" s="17" t="s">
        <v>141</v>
      </c>
      <c r="V4" s="17">
        <v>13</v>
      </c>
      <c r="W4" s="10" t="s">
        <v>10</v>
      </c>
      <c r="X4" s="21" t="s">
        <v>13</v>
      </c>
      <c r="Y4" s="19"/>
      <c r="Z4" s="19"/>
      <c r="AA4" s="21" t="s">
        <v>25</v>
      </c>
      <c r="AB4" s="47" t="s">
        <v>4</v>
      </c>
      <c r="AC4" s="16" t="str">
        <f>A4</f>
        <v>Nr.</v>
      </c>
      <c r="AD4" s="16" t="s">
        <v>5</v>
      </c>
      <c r="AE4" s="17">
        <v>1</v>
      </c>
      <c r="AF4" s="17">
        <v>2</v>
      </c>
      <c r="AG4" s="17">
        <v>4</v>
      </c>
      <c r="AH4" s="17" t="s">
        <v>137</v>
      </c>
      <c r="AI4" s="17" t="s">
        <v>135</v>
      </c>
      <c r="AJ4" s="17" t="s">
        <v>142</v>
      </c>
      <c r="AK4" s="17" t="s">
        <v>136</v>
      </c>
      <c r="AL4" s="17">
        <v>9</v>
      </c>
      <c r="AM4" s="17">
        <v>10</v>
      </c>
      <c r="AN4" s="17">
        <v>11</v>
      </c>
      <c r="AO4" s="17" t="s">
        <v>138</v>
      </c>
      <c r="AP4" s="17" t="s">
        <v>139</v>
      </c>
      <c r="AQ4" s="17" t="s">
        <v>140</v>
      </c>
      <c r="AR4" s="17" t="s">
        <v>141</v>
      </c>
      <c r="AS4" s="17">
        <v>13</v>
      </c>
      <c r="AT4" s="21" t="s">
        <v>10</v>
      </c>
      <c r="AU4" s="21" t="s">
        <v>19</v>
      </c>
      <c r="AV4" s="21" t="s">
        <v>21</v>
      </c>
      <c r="AW4" s="21" t="s">
        <v>21</v>
      </c>
      <c r="AX4" s="21" t="s">
        <v>25</v>
      </c>
      <c r="AY4" s="21" t="s">
        <v>23</v>
      </c>
      <c r="AZ4" s="19"/>
    </row>
    <row r="5" spans="1:52" ht="12">
      <c r="A5" s="22"/>
      <c r="B5" s="16" t="s">
        <v>89</v>
      </c>
      <c r="C5" s="22"/>
      <c r="D5" s="16"/>
      <c r="E5" s="16"/>
      <c r="F5" s="16"/>
      <c r="G5" s="16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/>
      <c r="T5" s="18"/>
      <c r="U5" s="16"/>
      <c r="V5" s="16"/>
      <c r="W5" s="22"/>
      <c r="X5" s="22"/>
      <c r="Y5" s="22"/>
      <c r="Z5" s="22"/>
      <c r="AA5" s="22"/>
      <c r="AB5" s="22"/>
      <c r="AC5" s="19"/>
      <c r="AD5" s="21" t="str">
        <f aca="true" t="shared" si="0" ref="AD5:AD13">B5</f>
        <v>Enkelspan PONY</v>
      </c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22"/>
      <c r="AU5" s="22"/>
      <c r="AV5" s="39"/>
      <c r="AW5" s="39"/>
      <c r="AX5" s="39"/>
      <c r="AY5" s="39"/>
      <c r="AZ5" s="22"/>
    </row>
    <row r="6" spans="1:52" ht="12">
      <c r="A6" s="22">
        <v>5</v>
      </c>
      <c r="B6" s="22" t="s">
        <v>99</v>
      </c>
      <c r="C6" s="22" t="s">
        <v>100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>
        <f aca="true" t="shared" si="1" ref="W6:W13">SUM(D6:V6)</f>
        <v>0</v>
      </c>
      <c r="X6" s="22">
        <v>125</v>
      </c>
      <c r="Y6" s="22">
        <v>0</v>
      </c>
      <c r="Z6" s="22">
        <f aca="true" t="shared" si="2" ref="Z6:Z13">IF(Y6&lt;=0,0,Y6)</f>
        <v>0</v>
      </c>
      <c r="AA6" s="22">
        <f aca="true" t="shared" si="3" ref="AA6:AA13">W6+Z6</f>
        <v>0</v>
      </c>
      <c r="AB6" s="22"/>
      <c r="AC6" s="22">
        <f aca="true" t="shared" si="4" ref="AC6:AC13">A6</f>
        <v>5</v>
      </c>
      <c r="AD6" s="22" t="str">
        <f t="shared" si="0"/>
        <v>Mart Koerhuis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>
        <f aca="true" t="shared" si="5" ref="AT6:AT13">SUM(AE6:AS6)</f>
        <v>0</v>
      </c>
      <c r="AU6" s="22">
        <v>104.17</v>
      </c>
      <c r="AV6" s="39">
        <f aca="true" t="shared" si="6" ref="AV6:AV13">AU6/2</f>
        <v>52.085</v>
      </c>
      <c r="AW6" s="39">
        <f aca="true" t="shared" si="7" ref="AW6:AW13">AT6+AV6</f>
        <v>52.085</v>
      </c>
      <c r="AX6" s="39">
        <f aca="true" t="shared" si="8" ref="AX6:AX13">AA6</f>
        <v>0</v>
      </c>
      <c r="AY6" s="39">
        <f aca="true" t="shared" si="9" ref="AY6:AY13">AA6+AW6</f>
        <v>52.085</v>
      </c>
      <c r="AZ6" s="16">
        <v>1</v>
      </c>
    </row>
    <row r="7" spans="1:52" ht="12">
      <c r="A7" s="22">
        <v>43</v>
      </c>
      <c r="B7" s="22" t="s">
        <v>125</v>
      </c>
      <c r="C7" s="22" t="s">
        <v>38</v>
      </c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>
        <f t="shared" si="1"/>
        <v>0</v>
      </c>
      <c r="X7" s="22">
        <v>131</v>
      </c>
      <c r="Y7" s="22">
        <v>0</v>
      </c>
      <c r="Z7" s="22">
        <f t="shared" si="2"/>
        <v>0</v>
      </c>
      <c r="AA7" s="22">
        <f t="shared" si="3"/>
        <v>0</v>
      </c>
      <c r="AB7" s="22"/>
      <c r="AC7" s="22">
        <f t="shared" si="4"/>
        <v>43</v>
      </c>
      <c r="AD7" s="22" t="str">
        <f t="shared" si="0"/>
        <v>Lucas Kleine</v>
      </c>
      <c r="AE7" s="22"/>
      <c r="AF7" s="22"/>
      <c r="AG7" s="22"/>
      <c r="AH7" s="22"/>
      <c r="AI7" s="22"/>
      <c r="AJ7" s="22"/>
      <c r="AK7" s="22"/>
      <c r="AL7" s="22">
        <v>3</v>
      </c>
      <c r="AM7" s="22"/>
      <c r="AN7" s="22">
        <v>3</v>
      </c>
      <c r="AO7" s="22"/>
      <c r="AP7" s="22"/>
      <c r="AQ7" s="22"/>
      <c r="AR7" s="22"/>
      <c r="AS7" s="22"/>
      <c r="AT7" s="22">
        <f t="shared" si="5"/>
        <v>6</v>
      </c>
      <c r="AU7" s="22">
        <v>105.74</v>
      </c>
      <c r="AV7" s="39">
        <f t="shared" si="6"/>
        <v>52.87</v>
      </c>
      <c r="AW7" s="39">
        <f t="shared" si="7"/>
        <v>58.87</v>
      </c>
      <c r="AX7" s="39">
        <f t="shared" si="8"/>
        <v>0</v>
      </c>
      <c r="AY7" s="39">
        <f t="shared" si="9"/>
        <v>58.87</v>
      </c>
      <c r="AZ7" s="16">
        <v>2</v>
      </c>
    </row>
    <row r="8" spans="1:52" ht="12">
      <c r="A8" s="22">
        <v>41</v>
      </c>
      <c r="B8" s="22" t="s">
        <v>51</v>
      </c>
      <c r="C8" s="22" t="s">
        <v>123</v>
      </c>
      <c r="D8" s="22"/>
      <c r="E8" s="22"/>
      <c r="F8" s="22"/>
      <c r="G8" s="22"/>
      <c r="H8" s="22"/>
      <c r="I8" s="22"/>
      <c r="J8" s="22"/>
      <c r="K8" s="22"/>
      <c r="L8" s="22"/>
      <c r="M8" s="22">
        <v>3</v>
      </c>
      <c r="N8" s="22">
        <v>3</v>
      </c>
      <c r="O8" s="22"/>
      <c r="P8" s="22"/>
      <c r="Q8" s="22"/>
      <c r="R8" s="22"/>
      <c r="S8" s="22"/>
      <c r="T8" s="22"/>
      <c r="U8" s="22"/>
      <c r="V8" s="22"/>
      <c r="W8" s="22">
        <f t="shared" si="1"/>
        <v>6</v>
      </c>
      <c r="X8" s="22">
        <v>135</v>
      </c>
      <c r="Y8" s="22">
        <v>0</v>
      </c>
      <c r="Z8" s="22">
        <f t="shared" si="2"/>
        <v>0</v>
      </c>
      <c r="AA8" s="22">
        <f t="shared" si="3"/>
        <v>6</v>
      </c>
      <c r="AB8" s="22"/>
      <c r="AC8" s="22">
        <f t="shared" si="4"/>
        <v>41</v>
      </c>
      <c r="AD8" s="22" t="str">
        <f t="shared" si="0"/>
        <v>Bert Albrecht</v>
      </c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>
        <f t="shared" si="5"/>
        <v>0</v>
      </c>
      <c r="AU8" s="22">
        <v>112.32</v>
      </c>
      <c r="AV8" s="39">
        <f t="shared" si="6"/>
        <v>56.16</v>
      </c>
      <c r="AW8" s="39">
        <f t="shared" si="7"/>
        <v>56.16</v>
      </c>
      <c r="AX8" s="39">
        <f t="shared" si="8"/>
        <v>6</v>
      </c>
      <c r="AY8" s="39">
        <f t="shared" si="9"/>
        <v>62.16</v>
      </c>
      <c r="AZ8" s="16">
        <v>3</v>
      </c>
    </row>
    <row r="9" spans="1:52" ht="12">
      <c r="A9" s="22">
        <v>42</v>
      </c>
      <c r="B9" s="22" t="s">
        <v>124</v>
      </c>
      <c r="C9" s="22" t="s">
        <v>34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>
        <v>3</v>
      </c>
      <c r="O9" s="22"/>
      <c r="P9" s="22"/>
      <c r="Q9" s="22"/>
      <c r="R9" s="22"/>
      <c r="S9" s="22"/>
      <c r="T9" s="22"/>
      <c r="U9" s="22"/>
      <c r="V9" s="22"/>
      <c r="W9" s="22">
        <f t="shared" si="1"/>
        <v>3</v>
      </c>
      <c r="X9" s="22">
        <v>144</v>
      </c>
      <c r="Y9" s="22">
        <f>(X9-140)/5</f>
        <v>0.8</v>
      </c>
      <c r="Z9" s="22">
        <f t="shared" si="2"/>
        <v>0.8</v>
      </c>
      <c r="AA9" s="22">
        <f t="shared" si="3"/>
        <v>3.8</v>
      </c>
      <c r="AB9" s="22"/>
      <c r="AC9" s="22">
        <f t="shared" si="4"/>
        <v>42</v>
      </c>
      <c r="AD9" s="22" t="str">
        <f t="shared" si="0"/>
        <v>Moniek Rijborsch</v>
      </c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>
        <f t="shared" si="5"/>
        <v>0</v>
      </c>
      <c r="AU9" s="22">
        <v>121.94</v>
      </c>
      <c r="AV9" s="39">
        <f t="shared" si="6"/>
        <v>60.97</v>
      </c>
      <c r="AW9" s="39">
        <f t="shared" si="7"/>
        <v>60.97</v>
      </c>
      <c r="AX9" s="39">
        <f t="shared" si="8"/>
        <v>3.8</v>
      </c>
      <c r="AY9" s="39">
        <f t="shared" si="9"/>
        <v>64.77</v>
      </c>
      <c r="AZ9" s="16">
        <v>4</v>
      </c>
    </row>
    <row r="10" spans="1:52" ht="12">
      <c r="A10" s="22">
        <v>40</v>
      </c>
      <c r="B10" s="22" t="s">
        <v>49</v>
      </c>
      <c r="C10" s="22" t="s">
        <v>105</v>
      </c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>
        <v>3</v>
      </c>
      <c r="P10" s="22"/>
      <c r="Q10" s="22">
        <v>3</v>
      </c>
      <c r="R10" s="22"/>
      <c r="S10" s="22"/>
      <c r="T10" s="22"/>
      <c r="U10" s="22"/>
      <c r="V10" s="22"/>
      <c r="W10" s="22">
        <f t="shared" si="1"/>
        <v>6</v>
      </c>
      <c r="X10" s="22">
        <v>143</v>
      </c>
      <c r="Y10" s="22">
        <f>(X10-140)/5</f>
        <v>0.6</v>
      </c>
      <c r="Z10" s="22">
        <f t="shared" si="2"/>
        <v>0.6</v>
      </c>
      <c r="AA10" s="22">
        <f t="shared" si="3"/>
        <v>6.6</v>
      </c>
      <c r="AB10" s="22"/>
      <c r="AC10" s="22">
        <f t="shared" si="4"/>
        <v>40</v>
      </c>
      <c r="AD10" s="22" t="str">
        <f t="shared" si="0"/>
        <v>Christian Cöper</v>
      </c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>
        <f t="shared" si="5"/>
        <v>0</v>
      </c>
      <c r="AU10" s="22">
        <v>117.31</v>
      </c>
      <c r="AV10" s="39">
        <f t="shared" si="6"/>
        <v>58.655</v>
      </c>
      <c r="AW10" s="39">
        <f t="shared" si="7"/>
        <v>58.655</v>
      </c>
      <c r="AX10" s="39">
        <f t="shared" si="8"/>
        <v>6.6</v>
      </c>
      <c r="AY10" s="39">
        <f t="shared" si="9"/>
        <v>65.255</v>
      </c>
      <c r="AZ10" s="16">
        <v>5</v>
      </c>
    </row>
    <row r="11" spans="1:52" ht="12">
      <c r="A11" s="22">
        <v>8</v>
      </c>
      <c r="B11" s="22" t="s">
        <v>102</v>
      </c>
      <c r="C11" s="22" t="s">
        <v>40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>
        <f t="shared" si="1"/>
        <v>0</v>
      </c>
      <c r="X11" s="22">
        <v>151</v>
      </c>
      <c r="Y11" s="22">
        <f>(X11-140)/5</f>
        <v>2.2</v>
      </c>
      <c r="Z11" s="22">
        <f t="shared" si="2"/>
        <v>2.2</v>
      </c>
      <c r="AA11" s="22">
        <f t="shared" si="3"/>
        <v>2.2</v>
      </c>
      <c r="AB11" s="22"/>
      <c r="AC11" s="22">
        <f t="shared" si="4"/>
        <v>8</v>
      </c>
      <c r="AD11" s="22" t="str">
        <f t="shared" si="0"/>
        <v>Wouter Beussink</v>
      </c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>
        <f t="shared" si="5"/>
        <v>0</v>
      </c>
      <c r="AU11" s="22">
        <v>128.28</v>
      </c>
      <c r="AV11" s="39">
        <f t="shared" si="6"/>
        <v>64.14</v>
      </c>
      <c r="AW11" s="39">
        <f t="shared" si="7"/>
        <v>64.14</v>
      </c>
      <c r="AX11" s="39">
        <f t="shared" si="8"/>
        <v>2.2</v>
      </c>
      <c r="AY11" s="39">
        <f t="shared" si="9"/>
        <v>66.34</v>
      </c>
      <c r="AZ11" s="16">
        <v>6</v>
      </c>
    </row>
    <row r="12" spans="1:52" ht="12">
      <c r="A12" s="22">
        <v>4</v>
      </c>
      <c r="B12" s="22" t="s">
        <v>98</v>
      </c>
      <c r="C12" s="22" t="s">
        <v>32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>
        <f t="shared" si="1"/>
        <v>0</v>
      </c>
      <c r="X12" s="22">
        <v>178</v>
      </c>
      <c r="Y12" s="22">
        <f>(X12-140)/5</f>
        <v>7.6</v>
      </c>
      <c r="Z12" s="22">
        <f t="shared" si="2"/>
        <v>7.6</v>
      </c>
      <c r="AA12" s="22">
        <f t="shared" si="3"/>
        <v>7.6</v>
      </c>
      <c r="AB12" s="22"/>
      <c r="AC12" s="22">
        <f t="shared" si="4"/>
        <v>4</v>
      </c>
      <c r="AD12" s="22" t="str">
        <f t="shared" si="0"/>
        <v>Bram ter Braak</v>
      </c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>
        <f t="shared" si="5"/>
        <v>0</v>
      </c>
      <c r="AU12" s="22">
        <v>130.89</v>
      </c>
      <c r="AV12" s="39">
        <f t="shared" si="6"/>
        <v>65.445</v>
      </c>
      <c r="AW12" s="39">
        <f t="shared" si="7"/>
        <v>65.445</v>
      </c>
      <c r="AX12" s="39">
        <f t="shared" si="8"/>
        <v>7.6</v>
      </c>
      <c r="AY12" s="39">
        <f t="shared" si="9"/>
        <v>73.04499999999999</v>
      </c>
      <c r="AZ12" s="16">
        <v>7</v>
      </c>
    </row>
    <row r="13" spans="1:52" ht="12">
      <c r="A13" s="22">
        <v>7</v>
      </c>
      <c r="B13" s="22" t="s">
        <v>101</v>
      </c>
      <c r="C13" s="22" t="s">
        <v>44</v>
      </c>
      <c r="D13" s="22"/>
      <c r="E13" s="22"/>
      <c r="F13" s="22"/>
      <c r="G13" s="22"/>
      <c r="H13" s="22"/>
      <c r="I13" s="22"/>
      <c r="J13" s="22"/>
      <c r="K13" s="22"/>
      <c r="L13" s="22">
        <v>3</v>
      </c>
      <c r="M13" s="22"/>
      <c r="N13" s="22"/>
      <c r="O13" s="22"/>
      <c r="P13" s="22"/>
      <c r="Q13" s="22"/>
      <c r="R13" s="22"/>
      <c r="S13" s="22"/>
      <c r="T13" s="22"/>
      <c r="U13" s="22"/>
      <c r="V13" s="22">
        <v>3</v>
      </c>
      <c r="W13" s="22">
        <f t="shared" si="1"/>
        <v>6</v>
      </c>
      <c r="X13" s="22">
        <v>167</v>
      </c>
      <c r="Y13" s="22">
        <f>(X13-140)/5</f>
        <v>5.4</v>
      </c>
      <c r="Z13" s="22">
        <f t="shared" si="2"/>
        <v>5.4</v>
      </c>
      <c r="AA13" s="22">
        <f t="shared" si="3"/>
        <v>11.4</v>
      </c>
      <c r="AB13" s="22"/>
      <c r="AC13" s="22">
        <f t="shared" si="4"/>
        <v>7</v>
      </c>
      <c r="AD13" s="22" t="str">
        <f t="shared" si="0"/>
        <v>Lieke v Amerongen</v>
      </c>
      <c r="AE13" s="22"/>
      <c r="AF13" s="22"/>
      <c r="AG13" s="22">
        <v>3</v>
      </c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>
        <f t="shared" si="5"/>
        <v>3</v>
      </c>
      <c r="AU13" s="22">
        <v>142.8</v>
      </c>
      <c r="AV13" s="39">
        <f t="shared" si="6"/>
        <v>71.4</v>
      </c>
      <c r="AW13" s="39">
        <f t="shared" si="7"/>
        <v>74.4</v>
      </c>
      <c r="AX13" s="39">
        <f t="shared" si="8"/>
        <v>11.4</v>
      </c>
      <c r="AY13" s="39">
        <f t="shared" si="9"/>
        <v>85.80000000000001</v>
      </c>
      <c r="AZ13" s="16">
        <v>8</v>
      </c>
    </row>
    <row r="15" spans="1:52" ht="12">
      <c r="A15" s="4"/>
      <c r="B15" s="6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7" t="s">
        <v>8</v>
      </c>
      <c r="X15" s="8" t="s">
        <v>11</v>
      </c>
      <c r="Y15" s="27"/>
      <c r="Z15" s="8" t="s">
        <v>12</v>
      </c>
      <c r="AA15" s="30" t="s">
        <v>24</v>
      </c>
      <c r="AB15" s="24"/>
      <c r="AC15" s="45"/>
      <c r="AD15" s="9"/>
      <c r="AE15" s="4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8" t="s">
        <v>8</v>
      </c>
      <c r="AU15" s="8" t="s">
        <v>17</v>
      </c>
      <c r="AV15" s="8" t="s">
        <v>86</v>
      </c>
      <c r="AW15" s="8" t="s">
        <v>22</v>
      </c>
      <c r="AX15" s="8" t="s">
        <v>22</v>
      </c>
      <c r="AY15" s="8" t="s">
        <v>22</v>
      </c>
      <c r="AZ15" s="27"/>
    </row>
    <row r="16" spans="1:52" ht="12">
      <c r="A16" s="10"/>
      <c r="B16" s="20"/>
      <c r="C16" s="12"/>
      <c r="D16" s="11" t="s">
        <v>75</v>
      </c>
      <c r="F16" s="12"/>
      <c r="G16" s="12"/>
      <c r="H16" s="12"/>
      <c r="I16" s="12"/>
      <c r="J16" s="12"/>
      <c r="K16" s="12"/>
      <c r="L16" s="12"/>
      <c r="M16" s="49">
        <v>140</v>
      </c>
      <c r="N16" s="11" t="s">
        <v>19</v>
      </c>
      <c r="O16" s="12"/>
      <c r="P16" s="12"/>
      <c r="Q16" s="12"/>
      <c r="R16" s="12"/>
      <c r="S16" s="12"/>
      <c r="T16" s="12"/>
      <c r="U16" s="12"/>
      <c r="V16" s="12"/>
      <c r="W16" s="13" t="s">
        <v>9</v>
      </c>
      <c r="X16" s="14" t="s">
        <v>12</v>
      </c>
      <c r="Y16" s="28"/>
      <c r="Z16" s="14" t="s">
        <v>14</v>
      </c>
      <c r="AA16" s="31" t="s">
        <v>15</v>
      </c>
      <c r="AB16" s="10" t="s">
        <v>6</v>
      </c>
      <c r="AC16" s="11"/>
      <c r="AD16" s="20"/>
      <c r="AE16" s="10" t="s">
        <v>16</v>
      </c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4" t="s">
        <v>9</v>
      </c>
      <c r="AU16" s="14" t="s">
        <v>18</v>
      </c>
      <c r="AV16" s="14" t="s">
        <v>18</v>
      </c>
      <c r="AW16" s="14" t="s">
        <v>15</v>
      </c>
      <c r="AX16" s="14" t="s">
        <v>15</v>
      </c>
      <c r="AY16" s="14" t="s">
        <v>15</v>
      </c>
      <c r="AZ16" s="28"/>
    </row>
    <row r="17" spans="1:52" ht="12">
      <c r="A17" s="16" t="s">
        <v>4</v>
      </c>
      <c r="B17" s="16" t="s">
        <v>5</v>
      </c>
      <c r="C17" s="16" t="s">
        <v>33</v>
      </c>
      <c r="D17" s="17">
        <v>1</v>
      </c>
      <c r="E17" s="17">
        <v>2</v>
      </c>
      <c r="F17" s="17">
        <v>3</v>
      </c>
      <c r="G17" s="17">
        <v>4</v>
      </c>
      <c r="H17" s="17" t="s">
        <v>137</v>
      </c>
      <c r="I17" s="17" t="s">
        <v>135</v>
      </c>
      <c r="J17" s="17" t="s">
        <v>142</v>
      </c>
      <c r="K17" s="17" t="s">
        <v>136</v>
      </c>
      <c r="L17" s="17">
        <v>6</v>
      </c>
      <c r="M17" s="17">
        <v>7</v>
      </c>
      <c r="N17" s="17">
        <v>8</v>
      </c>
      <c r="O17" s="17">
        <v>9</v>
      </c>
      <c r="P17" s="17">
        <v>10</v>
      </c>
      <c r="Q17" s="17">
        <v>11</v>
      </c>
      <c r="R17" s="17" t="s">
        <v>138</v>
      </c>
      <c r="S17" s="18" t="s">
        <v>139</v>
      </c>
      <c r="T17" s="17" t="s">
        <v>140</v>
      </c>
      <c r="U17" s="17" t="s">
        <v>141</v>
      </c>
      <c r="V17" s="17">
        <v>13</v>
      </c>
      <c r="W17" s="10" t="s">
        <v>10</v>
      </c>
      <c r="X17" s="21" t="s">
        <v>13</v>
      </c>
      <c r="Y17" s="19"/>
      <c r="Z17" s="19"/>
      <c r="AA17" s="21" t="s">
        <v>25</v>
      </c>
      <c r="AB17" s="16" t="s">
        <v>4</v>
      </c>
      <c r="AC17" s="21" t="str">
        <f>A17</f>
        <v>Nr.</v>
      </c>
      <c r="AD17" s="16" t="s">
        <v>5</v>
      </c>
      <c r="AE17" s="17">
        <v>1</v>
      </c>
      <c r="AF17" s="17">
        <v>2</v>
      </c>
      <c r="AG17" s="17">
        <v>4</v>
      </c>
      <c r="AH17" s="17" t="s">
        <v>137</v>
      </c>
      <c r="AI17" s="17" t="s">
        <v>135</v>
      </c>
      <c r="AJ17" s="17" t="s">
        <v>142</v>
      </c>
      <c r="AK17" s="17" t="s">
        <v>136</v>
      </c>
      <c r="AL17" s="17">
        <v>9</v>
      </c>
      <c r="AM17" s="17">
        <v>10</v>
      </c>
      <c r="AN17" s="17">
        <v>11</v>
      </c>
      <c r="AO17" s="17" t="s">
        <v>138</v>
      </c>
      <c r="AP17" s="17" t="s">
        <v>139</v>
      </c>
      <c r="AQ17" s="17" t="s">
        <v>140</v>
      </c>
      <c r="AR17" s="17" t="s">
        <v>141</v>
      </c>
      <c r="AS17" s="17">
        <v>13</v>
      </c>
      <c r="AT17" s="21" t="s">
        <v>10</v>
      </c>
      <c r="AU17" s="21" t="s">
        <v>19</v>
      </c>
      <c r="AV17" s="21" t="s">
        <v>21</v>
      </c>
      <c r="AW17" s="21" t="s">
        <v>21</v>
      </c>
      <c r="AX17" s="21" t="s">
        <v>25</v>
      </c>
      <c r="AY17" s="21" t="s">
        <v>23</v>
      </c>
      <c r="AZ17" s="19"/>
    </row>
    <row r="18" spans="1:52" ht="12">
      <c r="A18" s="22"/>
      <c r="B18" s="16" t="s">
        <v>90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16" t="str">
        <f aca="true" t="shared" si="10" ref="AD18:AD26">B18</f>
        <v>Tweespan PONY</v>
      </c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</row>
    <row r="19" spans="1:52" ht="12">
      <c r="A19" s="22">
        <v>50</v>
      </c>
      <c r="B19" s="22" t="s">
        <v>48</v>
      </c>
      <c r="C19" s="22" t="s">
        <v>3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>
        <f aca="true" t="shared" si="11" ref="W19:W26">SUM(D19:V19)</f>
        <v>0</v>
      </c>
      <c r="X19" s="22">
        <v>140</v>
      </c>
      <c r="Y19" s="22">
        <f>(X19-140)/5</f>
        <v>0</v>
      </c>
      <c r="Z19" s="22">
        <f aca="true" t="shared" si="12" ref="Z19:Z26">IF(Y19&lt;=0,0,Y19)</f>
        <v>0</v>
      </c>
      <c r="AA19" s="22">
        <f aca="true" t="shared" si="13" ref="AA19:AA26">W19+Z19</f>
        <v>0</v>
      </c>
      <c r="AB19" s="22"/>
      <c r="AC19" s="22">
        <f aca="true" t="shared" si="14" ref="AC19:AC26">A19</f>
        <v>50</v>
      </c>
      <c r="AD19" s="22" t="str">
        <f t="shared" si="10"/>
        <v>John Bartelink</v>
      </c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/>
      <c r="AS19" s="22"/>
      <c r="AT19" s="22">
        <f aca="true" t="shared" si="15" ref="AT19:AT26">SUM(AE19:AS19)</f>
        <v>0</v>
      </c>
      <c r="AU19" s="22">
        <v>97.59</v>
      </c>
      <c r="AV19" s="39">
        <f aca="true" t="shared" si="16" ref="AV19:AV26">AU19/2</f>
        <v>48.795</v>
      </c>
      <c r="AW19" s="39">
        <f aca="true" t="shared" si="17" ref="AW19:AW26">AT19+AV19</f>
        <v>48.795</v>
      </c>
      <c r="AX19" s="39">
        <f aca="true" t="shared" si="18" ref="AX19:AX26">AA19</f>
        <v>0</v>
      </c>
      <c r="AY19" s="39">
        <f aca="true" t="shared" si="19" ref="AY19:AY26">AA19+AW19</f>
        <v>48.795</v>
      </c>
      <c r="AZ19" s="16">
        <v>1</v>
      </c>
    </row>
    <row r="20" spans="1:52" ht="12">
      <c r="A20" s="22">
        <v>51</v>
      </c>
      <c r="B20" s="22" t="s">
        <v>47</v>
      </c>
      <c r="C20" s="22" t="s">
        <v>131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>
        <f t="shared" si="11"/>
        <v>0</v>
      </c>
      <c r="X20" s="22">
        <v>129</v>
      </c>
      <c r="Y20" s="22">
        <v>0</v>
      </c>
      <c r="Z20" s="22">
        <f t="shared" si="12"/>
        <v>0</v>
      </c>
      <c r="AA20" s="22">
        <f t="shared" si="13"/>
        <v>0</v>
      </c>
      <c r="AB20" s="22"/>
      <c r="AC20" s="22">
        <f t="shared" si="14"/>
        <v>51</v>
      </c>
      <c r="AD20" s="22" t="str">
        <f t="shared" si="10"/>
        <v>Marijke Hammink</v>
      </c>
      <c r="AE20" s="22">
        <v>3</v>
      </c>
      <c r="AF20" s="22"/>
      <c r="AG20" s="22"/>
      <c r="AH20" s="22"/>
      <c r="AI20" s="22"/>
      <c r="AJ20" s="22"/>
      <c r="AK20" s="22"/>
      <c r="AL20" s="22">
        <v>3</v>
      </c>
      <c r="AM20" s="22"/>
      <c r="AN20" s="22"/>
      <c r="AO20" s="22"/>
      <c r="AP20" s="22"/>
      <c r="AQ20" s="22"/>
      <c r="AR20" s="22"/>
      <c r="AS20" s="22"/>
      <c r="AT20" s="22">
        <f t="shared" si="15"/>
        <v>6</v>
      </c>
      <c r="AU20" s="22">
        <v>100.28</v>
      </c>
      <c r="AV20" s="39">
        <f t="shared" si="16"/>
        <v>50.14</v>
      </c>
      <c r="AW20" s="39">
        <f t="shared" si="17"/>
        <v>56.14</v>
      </c>
      <c r="AX20" s="39">
        <f t="shared" si="18"/>
        <v>0</v>
      </c>
      <c r="AY20" s="39">
        <f t="shared" si="19"/>
        <v>56.14</v>
      </c>
      <c r="AZ20" s="16">
        <v>2</v>
      </c>
    </row>
    <row r="21" spans="1:52" ht="12">
      <c r="A21" s="22">
        <v>48</v>
      </c>
      <c r="B21" s="22" t="s">
        <v>128</v>
      </c>
      <c r="C21" s="22" t="s">
        <v>40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>
        <v>3</v>
      </c>
      <c r="O21" s="22"/>
      <c r="P21" s="22"/>
      <c r="Q21" s="22"/>
      <c r="R21" s="22"/>
      <c r="S21" s="22"/>
      <c r="T21" s="22"/>
      <c r="U21" s="22"/>
      <c r="V21" s="22"/>
      <c r="W21" s="22">
        <f t="shared" si="11"/>
        <v>3</v>
      </c>
      <c r="X21" s="22">
        <v>141</v>
      </c>
      <c r="Y21" s="22">
        <f>(X21-140)/5</f>
        <v>0.2</v>
      </c>
      <c r="Z21" s="22">
        <f t="shared" si="12"/>
        <v>0.2</v>
      </c>
      <c r="AA21" s="22">
        <f t="shared" si="13"/>
        <v>3.2</v>
      </c>
      <c r="AB21" s="22"/>
      <c r="AC21" s="22">
        <f t="shared" si="14"/>
        <v>48</v>
      </c>
      <c r="AD21" s="22" t="str">
        <f t="shared" si="10"/>
        <v>Gerrit Jan v Boven jr.</v>
      </c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>
        <f t="shared" si="15"/>
        <v>0</v>
      </c>
      <c r="AU21" s="22">
        <v>107.2</v>
      </c>
      <c r="AV21" s="39">
        <f t="shared" si="16"/>
        <v>53.6</v>
      </c>
      <c r="AW21" s="39">
        <f t="shared" si="17"/>
        <v>53.6</v>
      </c>
      <c r="AX21" s="39">
        <f t="shared" si="18"/>
        <v>3.2</v>
      </c>
      <c r="AY21" s="39">
        <f t="shared" si="19"/>
        <v>56.800000000000004</v>
      </c>
      <c r="AZ21" s="16">
        <v>3</v>
      </c>
    </row>
    <row r="22" spans="1:52" ht="12">
      <c r="A22" s="22">
        <v>49</v>
      </c>
      <c r="B22" s="22" t="s">
        <v>129</v>
      </c>
      <c r="C22" s="22" t="s">
        <v>130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>
        <f t="shared" si="11"/>
        <v>0</v>
      </c>
      <c r="X22" s="22">
        <v>130</v>
      </c>
      <c r="Y22" s="22">
        <v>0</v>
      </c>
      <c r="Z22" s="22">
        <f t="shared" si="12"/>
        <v>0</v>
      </c>
      <c r="AA22" s="22">
        <f t="shared" si="13"/>
        <v>0</v>
      </c>
      <c r="AB22" s="22"/>
      <c r="AC22" s="22">
        <f t="shared" si="14"/>
        <v>49</v>
      </c>
      <c r="AD22" s="22" t="str">
        <f t="shared" si="10"/>
        <v>Karl-Hermann Düssenberg</v>
      </c>
      <c r="AE22" s="22"/>
      <c r="AF22" s="22">
        <v>3</v>
      </c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>
        <f t="shared" si="15"/>
        <v>3</v>
      </c>
      <c r="AU22" s="22">
        <v>109.38</v>
      </c>
      <c r="AV22" s="39">
        <f t="shared" si="16"/>
        <v>54.69</v>
      </c>
      <c r="AW22" s="39">
        <f t="shared" si="17"/>
        <v>57.69</v>
      </c>
      <c r="AX22" s="39">
        <f t="shared" si="18"/>
        <v>0</v>
      </c>
      <c r="AY22" s="39">
        <f t="shared" si="19"/>
        <v>57.69</v>
      </c>
      <c r="AZ22" s="16">
        <v>4</v>
      </c>
    </row>
    <row r="23" spans="1:52" ht="12">
      <c r="A23" s="22">
        <v>18</v>
      </c>
      <c r="B23" s="22" t="s">
        <v>107</v>
      </c>
      <c r="C23" s="22" t="s">
        <v>46</v>
      </c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>
        <f t="shared" si="11"/>
        <v>0</v>
      </c>
      <c r="X23" s="22">
        <v>140</v>
      </c>
      <c r="Y23" s="22">
        <f>(X23-140)/5</f>
        <v>0</v>
      </c>
      <c r="Z23" s="22">
        <f t="shared" si="12"/>
        <v>0</v>
      </c>
      <c r="AA23" s="22">
        <f t="shared" si="13"/>
        <v>0</v>
      </c>
      <c r="AB23" s="22"/>
      <c r="AC23" s="22">
        <f t="shared" si="14"/>
        <v>18</v>
      </c>
      <c r="AD23" s="22" t="str">
        <f t="shared" si="10"/>
        <v>Gerrit Jan v Boven sr.</v>
      </c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>
        <f t="shared" si="15"/>
        <v>0</v>
      </c>
      <c r="AU23" s="22">
        <v>116.81</v>
      </c>
      <c r="AV23" s="39">
        <f t="shared" si="16"/>
        <v>58.405</v>
      </c>
      <c r="AW23" s="39">
        <f t="shared" si="17"/>
        <v>58.405</v>
      </c>
      <c r="AX23" s="39">
        <f t="shared" si="18"/>
        <v>0</v>
      </c>
      <c r="AY23" s="39">
        <f t="shared" si="19"/>
        <v>58.405</v>
      </c>
      <c r="AZ23" s="16">
        <v>5</v>
      </c>
    </row>
    <row r="24" spans="1:52" ht="12">
      <c r="A24" s="22">
        <v>12</v>
      </c>
      <c r="B24" s="22" t="s">
        <v>104</v>
      </c>
      <c r="C24" s="22" t="s">
        <v>105</v>
      </c>
      <c r="D24" s="22"/>
      <c r="E24" s="22"/>
      <c r="F24" s="22"/>
      <c r="G24" s="22"/>
      <c r="H24" s="22"/>
      <c r="I24" s="22"/>
      <c r="J24" s="22"/>
      <c r="K24" s="22"/>
      <c r="L24" s="22">
        <v>3</v>
      </c>
      <c r="M24" s="22"/>
      <c r="N24" s="22"/>
      <c r="O24" s="22"/>
      <c r="P24" s="22">
        <v>3</v>
      </c>
      <c r="Q24" s="22"/>
      <c r="R24" s="22"/>
      <c r="S24" s="22"/>
      <c r="T24" s="22"/>
      <c r="U24" s="22"/>
      <c r="V24" s="22"/>
      <c r="W24" s="22">
        <f t="shared" si="11"/>
        <v>6</v>
      </c>
      <c r="X24" s="22">
        <v>134</v>
      </c>
      <c r="Y24" s="22">
        <v>0</v>
      </c>
      <c r="Z24" s="22">
        <f t="shared" si="12"/>
        <v>0</v>
      </c>
      <c r="AA24" s="22">
        <f t="shared" si="13"/>
        <v>6</v>
      </c>
      <c r="AB24" s="22"/>
      <c r="AC24" s="22">
        <f t="shared" si="14"/>
        <v>12</v>
      </c>
      <c r="AD24" s="22" t="str">
        <f t="shared" si="10"/>
        <v>Herbert Cöper</v>
      </c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>
        <f t="shared" si="15"/>
        <v>0</v>
      </c>
      <c r="AU24" s="22">
        <v>111.73</v>
      </c>
      <c r="AV24" s="39">
        <f t="shared" si="16"/>
        <v>55.865</v>
      </c>
      <c r="AW24" s="39">
        <f t="shared" si="17"/>
        <v>55.865</v>
      </c>
      <c r="AX24" s="39">
        <f t="shared" si="18"/>
        <v>6</v>
      </c>
      <c r="AY24" s="39">
        <f t="shared" si="19"/>
        <v>61.865</v>
      </c>
      <c r="AZ24" s="16">
        <v>6</v>
      </c>
    </row>
    <row r="25" spans="1:52" ht="12">
      <c r="A25" s="22">
        <v>14</v>
      </c>
      <c r="B25" s="22" t="s">
        <v>143</v>
      </c>
      <c r="C25" s="22" t="s">
        <v>45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>
        <f t="shared" si="11"/>
        <v>0</v>
      </c>
      <c r="X25" s="22">
        <v>181</v>
      </c>
      <c r="Y25" s="22">
        <f>(X25-140)/5</f>
        <v>8.2</v>
      </c>
      <c r="Z25" s="22">
        <f t="shared" si="12"/>
        <v>8.2</v>
      </c>
      <c r="AA25" s="22">
        <f t="shared" si="13"/>
        <v>8.2</v>
      </c>
      <c r="AB25" s="22"/>
      <c r="AC25" s="22">
        <f t="shared" si="14"/>
        <v>14</v>
      </c>
      <c r="AD25" s="22" t="str">
        <f t="shared" si="10"/>
        <v>Liz Boomkamp</v>
      </c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>
        <f t="shared" si="15"/>
        <v>0</v>
      </c>
      <c r="AU25" s="22">
        <v>143.01</v>
      </c>
      <c r="AV25" s="39">
        <f t="shared" si="16"/>
        <v>71.505</v>
      </c>
      <c r="AW25" s="39">
        <f t="shared" si="17"/>
        <v>71.505</v>
      </c>
      <c r="AX25" s="39">
        <f t="shared" si="18"/>
        <v>8.2</v>
      </c>
      <c r="AY25" s="39">
        <f t="shared" si="19"/>
        <v>79.705</v>
      </c>
      <c r="AZ25" s="16">
        <v>7</v>
      </c>
    </row>
    <row r="26" spans="1:52" ht="12">
      <c r="A26" s="22">
        <v>15</v>
      </c>
      <c r="B26" s="22" t="s">
        <v>106</v>
      </c>
      <c r="C26" s="22" t="s">
        <v>39</v>
      </c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>
        <f t="shared" si="11"/>
        <v>0</v>
      </c>
      <c r="X26" s="22">
        <v>197</v>
      </c>
      <c r="Y26" s="22">
        <f>(X26-140)/5</f>
        <v>11.4</v>
      </c>
      <c r="Z26" s="22">
        <f t="shared" si="12"/>
        <v>11.4</v>
      </c>
      <c r="AA26" s="22">
        <f t="shared" si="13"/>
        <v>11.4</v>
      </c>
      <c r="AB26" s="22"/>
      <c r="AC26" s="22">
        <f t="shared" si="14"/>
        <v>15</v>
      </c>
      <c r="AD26" s="22" t="str">
        <f t="shared" si="10"/>
        <v>Alfie Schmale</v>
      </c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>
        <f t="shared" si="15"/>
        <v>0</v>
      </c>
      <c r="AU26" s="22">
        <v>139.87</v>
      </c>
      <c r="AV26" s="39">
        <f t="shared" si="16"/>
        <v>69.935</v>
      </c>
      <c r="AW26" s="39">
        <f t="shared" si="17"/>
        <v>69.935</v>
      </c>
      <c r="AX26" s="39">
        <f t="shared" si="18"/>
        <v>11.4</v>
      </c>
      <c r="AY26" s="39">
        <f t="shared" si="19"/>
        <v>81.33500000000001</v>
      </c>
      <c r="AZ26" s="16">
        <v>8</v>
      </c>
    </row>
    <row r="27" spans="1:52" ht="12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39"/>
      <c r="AW27" s="39"/>
      <c r="AX27" s="39"/>
      <c r="AY27" s="39"/>
      <c r="AZ27" s="16"/>
    </row>
    <row r="28" spans="1:52" s="2" customFormat="1" ht="12.75">
      <c r="A28" s="58"/>
      <c r="B28" s="52"/>
      <c r="C28" s="52"/>
      <c r="D28" s="1"/>
      <c r="E28" s="1"/>
      <c r="F28" s="1"/>
      <c r="G28" s="1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1"/>
      <c r="V28" s="1"/>
      <c r="X28" s="1"/>
      <c r="AB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V28" s="42"/>
      <c r="AW28" s="42"/>
      <c r="AX28" s="42"/>
      <c r="AY28" s="42"/>
      <c r="AZ28" s="1"/>
    </row>
    <row r="29" spans="1:52" s="2" customFormat="1" ht="12.75">
      <c r="A29" s="58"/>
      <c r="B29" s="52"/>
      <c r="C29" s="52"/>
      <c r="D29" s="1"/>
      <c r="E29" s="1"/>
      <c r="F29" s="1"/>
      <c r="G29" s="1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1"/>
      <c r="V29" s="1"/>
      <c r="X29" s="1"/>
      <c r="AB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V29" s="42"/>
      <c r="AW29" s="42"/>
      <c r="AX29" s="42"/>
      <c r="AY29" s="42"/>
      <c r="AZ29" s="1"/>
    </row>
    <row r="30" spans="1:52" s="2" customFormat="1" ht="12.75">
      <c r="A30" s="58"/>
      <c r="B30" s="52"/>
      <c r="C30" s="52"/>
      <c r="D30" s="1"/>
      <c r="E30" s="1"/>
      <c r="F30" s="1"/>
      <c r="G30" s="1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1"/>
      <c r="V30" s="1"/>
      <c r="X30" s="1"/>
      <c r="AB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V30" s="42"/>
      <c r="AW30" s="42"/>
      <c r="AX30" s="42"/>
      <c r="AY30" s="42"/>
      <c r="AZ30" s="1"/>
    </row>
    <row r="31" spans="1:52" s="2" customFormat="1" ht="12.75">
      <c r="A31" s="58"/>
      <c r="B31" s="52"/>
      <c r="C31" s="52"/>
      <c r="D31" s="1"/>
      <c r="E31" s="1"/>
      <c r="F31" s="1"/>
      <c r="G31" s="1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1"/>
      <c r="V31" s="1"/>
      <c r="X31" s="1"/>
      <c r="AB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V31" s="42"/>
      <c r="AW31" s="42"/>
      <c r="AX31" s="42"/>
      <c r="AY31" s="42"/>
      <c r="AZ31" s="1"/>
    </row>
    <row r="32" spans="1:52" s="2" customFormat="1" ht="12.75">
      <c r="A32" s="32"/>
      <c r="B32" s="52"/>
      <c r="C32" s="41"/>
      <c r="AU32" s="42"/>
      <c r="AV32" s="42"/>
      <c r="AW32" s="42"/>
      <c r="AX32" s="42"/>
      <c r="AY32" s="42"/>
      <c r="AZ32" s="1"/>
    </row>
    <row r="33" spans="1:52" ht="15.75">
      <c r="A33" s="56" t="str">
        <f>A1</f>
        <v>INDOOR FINALE TWENTECUP SAASVELD 15 FEBRUARI 2009</v>
      </c>
      <c r="B33" s="52"/>
      <c r="C33" s="57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8"/>
      <c r="X33" s="2"/>
      <c r="Y33" s="28"/>
      <c r="Z33" s="28"/>
      <c r="AA33" s="53"/>
      <c r="AB33" s="54"/>
      <c r="AC33" s="2"/>
      <c r="AD33" s="53"/>
      <c r="AE33" s="54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8"/>
      <c r="AU33" s="55"/>
      <c r="AV33" s="55"/>
      <c r="AW33" s="55"/>
      <c r="AX33" s="55"/>
      <c r="AY33" s="55"/>
      <c r="AZ33" s="14"/>
    </row>
    <row r="34" spans="1:52" ht="12">
      <c r="A34" s="4"/>
      <c r="B34" s="5"/>
      <c r="C34" s="4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8" t="s">
        <v>8</v>
      </c>
      <c r="X34" s="26" t="s">
        <v>11</v>
      </c>
      <c r="Y34" s="27"/>
      <c r="Z34" s="8" t="s">
        <v>12</v>
      </c>
      <c r="AA34" s="9" t="s">
        <v>24</v>
      </c>
      <c r="AB34" s="24"/>
      <c r="AC34" s="45"/>
      <c r="AD34" s="9"/>
      <c r="AE34" s="4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8" t="s">
        <v>8</v>
      </c>
      <c r="AU34" s="8" t="s">
        <v>17</v>
      </c>
      <c r="AV34" s="8" t="s">
        <v>8</v>
      </c>
      <c r="AW34" s="8" t="s">
        <v>22</v>
      </c>
      <c r="AX34" s="8" t="s">
        <v>22</v>
      </c>
      <c r="AY34" s="8" t="s">
        <v>22</v>
      </c>
      <c r="AZ34" s="27"/>
    </row>
    <row r="35" spans="1:52" ht="12">
      <c r="A35" s="10"/>
      <c r="B35" s="11"/>
      <c r="C35" s="25"/>
      <c r="D35" s="11" t="s">
        <v>76</v>
      </c>
      <c r="E35" s="12"/>
      <c r="F35" s="12"/>
      <c r="G35" s="12"/>
      <c r="H35" s="12"/>
      <c r="I35" s="12"/>
      <c r="J35" s="12"/>
      <c r="K35" s="12"/>
      <c r="L35" s="12"/>
      <c r="M35" s="49">
        <v>156</v>
      </c>
      <c r="N35" s="11" t="s">
        <v>19</v>
      </c>
      <c r="O35" s="12"/>
      <c r="P35" s="12"/>
      <c r="Q35" s="12"/>
      <c r="R35" s="12"/>
      <c r="S35" s="12"/>
      <c r="T35" s="12"/>
      <c r="U35" s="12"/>
      <c r="V35" s="12"/>
      <c r="W35" s="14" t="s">
        <v>9</v>
      </c>
      <c r="X35" s="1" t="s">
        <v>12</v>
      </c>
      <c r="Y35" s="28"/>
      <c r="Z35" s="14" t="s">
        <v>14</v>
      </c>
      <c r="AA35" s="15" t="s">
        <v>15</v>
      </c>
      <c r="AB35" s="10" t="s">
        <v>27</v>
      </c>
      <c r="AC35" s="16"/>
      <c r="AD35" s="20"/>
      <c r="AE35" s="10" t="s">
        <v>16</v>
      </c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4" t="s">
        <v>9</v>
      </c>
      <c r="AU35" s="14" t="s">
        <v>18</v>
      </c>
      <c r="AV35" s="14" t="s">
        <v>20</v>
      </c>
      <c r="AW35" s="14" t="s">
        <v>15</v>
      </c>
      <c r="AX35" s="14" t="s">
        <v>15</v>
      </c>
      <c r="AY35" s="14" t="s">
        <v>15</v>
      </c>
      <c r="AZ35" s="28"/>
    </row>
    <row r="36" spans="1:52" ht="12">
      <c r="A36" s="16" t="s">
        <v>4</v>
      </c>
      <c r="B36" s="16" t="s">
        <v>5</v>
      </c>
      <c r="C36" s="16" t="s">
        <v>0</v>
      </c>
      <c r="D36" s="17">
        <v>1</v>
      </c>
      <c r="E36" s="17">
        <v>2</v>
      </c>
      <c r="F36" s="17">
        <v>3</v>
      </c>
      <c r="G36" s="17">
        <v>4</v>
      </c>
      <c r="H36" s="17" t="s">
        <v>137</v>
      </c>
      <c r="I36" s="17" t="s">
        <v>135</v>
      </c>
      <c r="J36" s="17" t="s">
        <v>142</v>
      </c>
      <c r="K36" s="17" t="s">
        <v>136</v>
      </c>
      <c r="L36" s="17">
        <v>6</v>
      </c>
      <c r="M36" s="17">
        <v>7</v>
      </c>
      <c r="N36" s="17">
        <v>8</v>
      </c>
      <c r="O36" s="17">
        <v>9</v>
      </c>
      <c r="P36" s="17">
        <v>10</v>
      </c>
      <c r="Q36" s="17">
        <v>11</v>
      </c>
      <c r="R36" s="17" t="s">
        <v>138</v>
      </c>
      <c r="S36" s="18" t="s">
        <v>139</v>
      </c>
      <c r="T36" s="17" t="s">
        <v>140</v>
      </c>
      <c r="U36" s="17" t="s">
        <v>141</v>
      </c>
      <c r="V36" s="17">
        <v>13</v>
      </c>
      <c r="W36" s="21" t="s">
        <v>10</v>
      </c>
      <c r="X36" s="11" t="s">
        <v>13</v>
      </c>
      <c r="Y36" s="19"/>
      <c r="Z36" s="19"/>
      <c r="AA36" s="20" t="s">
        <v>25</v>
      </c>
      <c r="AB36" s="16" t="s">
        <v>4</v>
      </c>
      <c r="AC36" s="16" t="str">
        <f>A36</f>
        <v>Nr.</v>
      </c>
      <c r="AD36" s="16" t="s">
        <v>5</v>
      </c>
      <c r="AE36" s="17">
        <v>1</v>
      </c>
      <c r="AF36" s="17">
        <v>2</v>
      </c>
      <c r="AG36" s="17">
        <v>4</v>
      </c>
      <c r="AH36" s="17" t="s">
        <v>137</v>
      </c>
      <c r="AI36" s="17" t="s">
        <v>135</v>
      </c>
      <c r="AJ36" s="17" t="s">
        <v>142</v>
      </c>
      <c r="AK36" s="17" t="s">
        <v>136</v>
      </c>
      <c r="AL36" s="17">
        <v>9</v>
      </c>
      <c r="AM36" s="17">
        <v>10</v>
      </c>
      <c r="AN36" s="17">
        <v>11</v>
      </c>
      <c r="AO36" s="17" t="s">
        <v>138</v>
      </c>
      <c r="AP36" s="17" t="s">
        <v>139</v>
      </c>
      <c r="AQ36" s="17" t="s">
        <v>140</v>
      </c>
      <c r="AR36" s="17" t="s">
        <v>141</v>
      </c>
      <c r="AS36" s="17">
        <v>13</v>
      </c>
      <c r="AT36" s="21" t="s">
        <v>10</v>
      </c>
      <c r="AU36" s="21" t="s">
        <v>19</v>
      </c>
      <c r="AV36" s="21" t="s">
        <v>21</v>
      </c>
      <c r="AW36" s="21" t="s">
        <v>21</v>
      </c>
      <c r="AX36" s="21" t="s">
        <v>25</v>
      </c>
      <c r="AY36" s="21" t="s">
        <v>23</v>
      </c>
      <c r="AZ36" s="19"/>
    </row>
    <row r="37" spans="1:52" ht="12">
      <c r="A37" s="22"/>
      <c r="B37" s="16" t="s">
        <v>91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16" t="s">
        <v>7</v>
      </c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22"/>
      <c r="AU37" s="22"/>
      <c r="AV37" s="22"/>
      <c r="AW37" s="22"/>
      <c r="AX37" s="22"/>
      <c r="AY37" s="22"/>
      <c r="AZ37" s="22"/>
    </row>
    <row r="38" spans="1:52" ht="12">
      <c r="A38" s="22">
        <v>47</v>
      </c>
      <c r="B38" s="22" t="s">
        <v>59</v>
      </c>
      <c r="C38" s="22" t="s">
        <v>39</v>
      </c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>
        <f aca="true" t="shared" si="20" ref="W38:W50">SUM(D38:V38)</f>
        <v>0</v>
      </c>
      <c r="X38" s="22">
        <v>138</v>
      </c>
      <c r="Y38" s="22">
        <v>0</v>
      </c>
      <c r="Z38" s="22">
        <f aca="true" t="shared" si="21" ref="Z38:Z50">IF(Y38&lt;=0,0,Y38)</f>
        <v>0</v>
      </c>
      <c r="AA38" s="22">
        <f aca="true" t="shared" si="22" ref="AA38:AA50">W38+Z38</f>
        <v>0</v>
      </c>
      <c r="AB38" s="22"/>
      <c r="AC38" s="22">
        <f aca="true" t="shared" si="23" ref="AC38:AC50">A38</f>
        <v>47</v>
      </c>
      <c r="AD38" s="22" t="str">
        <f aca="true" t="shared" si="24" ref="AD38:AD50">B38</f>
        <v>Laurens Pouwels</v>
      </c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2"/>
      <c r="AS38" s="22"/>
      <c r="AT38" s="22">
        <f aca="true" t="shared" si="25" ref="AT38:AT50">SUM(AE38:AS38)</f>
        <v>0</v>
      </c>
      <c r="AU38" s="22">
        <v>100.95</v>
      </c>
      <c r="AV38" s="39">
        <f aca="true" t="shared" si="26" ref="AV38:AV50">AU38/2</f>
        <v>50.475</v>
      </c>
      <c r="AW38" s="39">
        <f aca="true" t="shared" si="27" ref="AW38:AW50">AT38+AV38</f>
        <v>50.475</v>
      </c>
      <c r="AX38" s="39">
        <f aca="true" t="shared" si="28" ref="AX38:AX50">AA38</f>
        <v>0</v>
      </c>
      <c r="AY38" s="39">
        <f aca="true" t="shared" si="29" ref="AY38:AY50">AA38+AW38</f>
        <v>50.475</v>
      </c>
      <c r="AZ38" s="16">
        <v>1</v>
      </c>
    </row>
    <row r="39" spans="1:52" ht="12">
      <c r="A39" s="22">
        <v>46</v>
      </c>
      <c r="B39" s="22" t="s">
        <v>127</v>
      </c>
      <c r="C39" s="22" t="s">
        <v>1</v>
      </c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>
        <f t="shared" si="20"/>
        <v>0</v>
      </c>
      <c r="X39" s="22">
        <v>147</v>
      </c>
      <c r="Y39" s="22">
        <v>0</v>
      </c>
      <c r="Z39" s="22">
        <f t="shared" si="21"/>
        <v>0</v>
      </c>
      <c r="AA39" s="22">
        <f t="shared" si="22"/>
        <v>0</v>
      </c>
      <c r="AB39" s="22"/>
      <c r="AC39" s="22">
        <f t="shared" si="23"/>
        <v>46</v>
      </c>
      <c r="AD39" s="22" t="str">
        <f t="shared" si="24"/>
        <v>Willibrod Woertman</v>
      </c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/>
      <c r="AS39" s="22"/>
      <c r="AT39" s="22">
        <f t="shared" si="25"/>
        <v>0</v>
      </c>
      <c r="AU39" s="22">
        <v>104.72</v>
      </c>
      <c r="AV39" s="39">
        <f t="shared" si="26"/>
        <v>52.36</v>
      </c>
      <c r="AW39" s="39">
        <f t="shared" si="27"/>
        <v>52.36</v>
      </c>
      <c r="AX39" s="39">
        <f t="shared" si="28"/>
        <v>0</v>
      </c>
      <c r="AY39" s="39">
        <f t="shared" si="29"/>
        <v>52.36</v>
      </c>
      <c r="AZ39" s="16">
        <v>2</v>
      </c>
    </row>
    <row r="40" spans="1:52" ht="12">
      <c r="A40" s="22">
        <v>28</v>
      </c>
      <c r="B40" s="22" t="s">
        <v>62</v>
      </c>
      <c r="C40" s="22" t="s">
        <v>65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>
        <f t="shared" si="20"/>
        <v>0</v>
      </c>
      <c r="X40" s="22">
        <v>155</v>
      </c>
      <c r="Y40" s="22">
        <v>0</v>
      </c>
      <c r="Z40" s="22">
        <f t="shared" si="21"/>
        <v>0</v>
      </c>
      <c r="AA40" s="22">
        <f t="shared" si="22"/>
        <v>0</v>
      </c>
      <c r="AB40" s="22"/>
      <c r="AC40" s="22">
        <f t="shared" si="23"/>
        <v>28</v>
      </c>
      <c r="AD40" s="22" t="str">
        <f t="shared" si="24"/>
        <v>Judith Scheuten</v>
      </c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2"/>
      <c r="AS40" s="22"/>
      <c r="AT40" s="22">
        <f t="shared" si="25"/>
        <v>0</v>
      </c>
      <c r="AU40" s="22">
        <v>111.46</v>
      </c>
      <c r="AV40" s="39">
        <f t="shared" si="26"/>
        <v>55.73</v>
      </c>
      <c r="AW40" s="39">
        <f t="shared" si="27"/>
        <v>55.73</v>
      </c>
      <c r="AX40" s="39">
        <f t="shared" si="28"/>
        <v>0</v>
      </c>
      <c r="AY40" s="39">
        <f t="shared" si="29"/>
        <v>55.73</v>
      </c>
      <c r="AZ40" s="16">
        <v>3</v>
      </c>
    </row>
    <row r="41" spans="1:52" ht="12">
      <c r="A41" s="22">
        <v>45</v>
      </c>
      <c r="B41" s="22" t="s">
        <v>57</v>
      </c>
      <c r="C41" s="22" t="s">
        <v>126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>
        <f t="shared" si="20"/>
        <v>0</v>
      </c>
      <c r="X41" s="22">
        <v>147</v>
      </c>
      <c r="Y41" s="22">
        <v>0</v>
      </c>
      <c r="Z41" s="22">
        <f t="shared" si="21"/>
        <v>0</v>
      </c>
      <c r="AA41" s="22">
        <f t="shared" si="22"/>
        <v>0</v>
      </c>
      <c r="AB41" s="22"/>
      <c r="AC41" s="22">
        <f t="shared" si="23"/>
        <v>45</v>
      </c>
      <c r="AD41" s="22" t="str">
        <f t="shared" si="24"/>
        <v>Ina Heeke</v>
      </c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>
        <f t="shared" si="25"/>
        <v>0</v>
      </c>
      <c r="AU41" s="22">
        <v>114.83</v>
      </c>
      <c r="AV41" s="39">
        <f t="shared" si="26"/>
        <v>57.415</v>
      </c>
      <c r="AW41" s="39">
        <f t="shared" si="27"/>
        <v>57.415</v>
      </c>
      <c r="AX41" s="39">
        <f t="shared" si="28"/>
        <v>0</v>
      </c>
      <c r="AY41" s="39">
        <f t="shared" si="29"/>
        <v>57.415</v>
      </c>
      <c r="AZ41" s="16">
        <v>4</v>
      </c>
    </row>
    <row r="42" spans="1:52" ht="12">
      <c r="A42" s="22">
        <v>29</v>
      </c>
      <c r="B42" s="22" t="s">
        <v>55</v>
      </c>
      <c r="C42" s="22" t="s">
        <v>45</v>
      </c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>
        <v>3</v>
      </c>
      <c r="P42" s="22"/>
      <c r="Q42" s="22"/>
      <c r="R42" s="22"/>
      <c r="S42" s="22"/>
      <c r="T42" s="22"/>
      <c r="U42" s="22"/>
      <c r="V42" s="22"/>
      <c r="W42" s="22">
        <f t="shared" si="20"/>
        <v>3</v>
      </c>
      <c r="X42" s="22">
        <v>146</v>
      </c>
      <c r="Y42" s="22">
        <v>0</v>
      </c>
      <c r="Z42" s="22">
        <f t="shared" si="21"/>
        <v>0</v>
      </c>
      <c r="AA42" s="22">
        <f t="shared" si="22"/>
        <v>3</v>
      </c>
      <c r="AB42" s="22"/>
      <c r="AC42" s="22">
        <f t="shared" si="23"/>
        <v>29</v>
      </c>
      <c r="AD42" s="22" t="str">
        <f t="shared" si="24"/>
        <v>Remco Brandt</v>
      </c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>
        <f t="shared" si="25"/>
        <v>0</v>
      </c>
      <c r="AU42" s="22">
        <v>112.75</v>
      </c>
      <c r="AV42" s="39">
        <f t="shared" si="26"/>
        <v>56.375</v>
      </c>
      <c r="AW42" s="39">
        <f t="shared" si="27"/>
        <v>56.375</v>
      </c>
      <c r="AX42" s="39">
        <f t="shared" si="28"/>
        <v>3</v>
      </c>
      <c r="AY42" s="39">
        <f t="shared" si="29"/>
        <v>59.375</v>
      </c>
      <c r="AZ42" s="16">
        <v>5</v>
      </c>
    </row>
    <row r="43" spans="1:52" ht="12">
      <c r="A43" s="22">
        <v>44</v>
      </c>
      <c r="B43" s="22" t="s">
        <v>52</v>
      </c>
      <c r="C43" s="22" t="s">
        <v>42</v>
      </c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>
        <f t="shared" si="20"/>
        <v>0</v>
      </c>
      <c r="X43" s="22">
        <v>160</v>
      </c>
      <c r="Y43" s="22">
        <f>(X43-156)/5</f>
        <v>0.8</v>
      </c>
      <c r="Z43" s="22">
        <f t="shared" si="21"/>
        <v>0.8</v>
      </c>
      <c r="AA43" s="22">
        <f t="shared" si="22"/>
        <v>0.8</v>
      </c>
      <c r="AB43" s="22"/>
      <c r="AC43" s="22">
        <f t="shared" si="23"/>
        <v>44</v>
      </c>
      <c r="AD43" s="22" t="str">
        <f t="shared" si="24"/>
        <v>Wim te Winkel</v>
      </c>
      <c r="AE43" s="22"/>
      <c r="AF43" s="22">
        <v>3</v>
      </c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>
        <f t="shared" si="25"/>
        <v>3</v>
      </c>
      <c r="AU43" s="22">
        <v>111.91</v>
      </c>
      <c r="AV43" s="39">
        <f t="shared" si="26"/>
        <v>55.955</v>
      </c>
      <c r="AW43" s="39">
        <f t="shared" si="27"/>
        <v>58.955</v>
      </c>
      <c r="AX43" s="39">
        <f t="shared" si="28"/>
        <v>0.8</v>
      </c>
      <c r="AY43" s="39">
        <f t="shared" si="29"/>
        <v>59.754999999999995</v>
      </c>
      <c r="AZ43" s="16">
        <v>6</v>
      </c>
    </row>
    <row r="44" spans="1:52" ht="12">
      <c r="A44" s="22">
        <v>26</v>
      </c>
      <c r="B44" s="22" t="s">
        <v>64</v>
      </c>
      <c r="C44" s="22" t="s">
        <v>39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>
        <v>3</v>
      </c>
      <c r="R44" s="22"/>
      <c r="S44" s="22"/>
      <c r="T44" s="22"/>
      <c r="U44" s="22"/>
      <c r="V44" s="22"/>
      <c r="W44" s="22">
        <f t="shared" si="20"/>
        <v>3</v>
      </c>
      <c r="X44" s="22">
        <v>148</v>
      </c>
      <c r="Y44" s="22">
        <v>0</v>
      </c>
      <c r="Z44" s="22">
        <f t="shared" si="21"/>
        <v>0</v>
      </c>
      <c r="AA44" s="22">
        <f t="shared" si="22"/>
        <v>3</v>
      </c>
      <c r="AB44" s="22"/>
      <c r="AC44" s="22">
        <f t="shared" si="23"/>
        <v>26</v>
      </c>
      <c r="AD44" s="22" t="str">
        <f t="shared" si="24"/>
        <v>Bjorn Stegeman</v>
      </c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/>
      <c r="AS44" s="22">
        <v>3</v>
      </c>
      <c r="AT44" s="22">
        <f t="shared" si="25"/>
        <v>3</v>
      </c>
      <c r="AU44" s="22">
        <v>113.47</v>
      </c>
      <c r="AV44" s="39">
        <f t="shared" si="26"/>
        <v>56.735</v>
      </c>
      <c r="AW44" s="39">
        <f t="shared" si="27"/>
        <v>59.735</v>
      </c>
      <c r="AX44" s="39">
        <f t="shared" si="28"/>
        <v>3</v>
      </c>
      <c r="AY44" s="39">
        <f t="shared" si="29"/>
        <v>62.735</v>
      </c>
      <c r="AZ44" s="16">
        <v>7</v>
      </c>
    </row>
    <row r="45" spans="1:52" ht="12">
      <c r="A45" s="22">
        <v>30</v>
      </c>
      <c r="B45" s="22" t="s">
        <v>58</v>
      </c>
      <c r="C45" s="22" t="s">
        <v>39</v>
      </c>
      <c r="D45" s="22"/>
      <c r="E45" s="22"/>
      <c r="F45" s="22"/>
      <c r="G45" s="22"/>
      <c r="H45" s="22"/>
      <c r="I45" s="22"/>
      <c r="J45" s="22">
        <v>3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>
        <f t="shared" si="20"/>
        <v>3</v>
      </c>
      <c r="X45" s="22">
        <v>159</v>
      </c>
      <c r="Y45" s="22">
        <f>(X45-156)/5</f>
        <v>0.6</v>
      </c>
      <c r="Z45" s="22">
        <f t="shared" si="21"/>
        <v>0.6</v>
      </c>
      <c r="AA45" s="22">
        <f t="shared" si="22"/>
        <v>3.6</v>
      </c>
      <c r="AB45" s="22"/>
      <c r="AC45" s="22">
        <f t="shared" si="23"/>
        <v>30</v>
      </c>
      <c r="AD45" s="22" t="str">
        <f t="shared" si="24"/>
        <v>Andre Meulenkamp</v>
      </c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>
        <f t="shared" si="25"/>
        <v>0</v>
      </c>
      <c r="AU45" s="22">
        <v>118.77</v>
      </c>
      <c r="AV45" s="39">
        <f t="shared" si="26"/>
        <v>59.385</v>
      </c>
      <c r="AW45" s="39">
        <f t="shared" si="27"/>
        <v>59.385</v>
      </c>
      <c r="AX45" s="39">
        <f t="shared" si="28"/>
        <v>3.6</v>
      </c>
      <c r="AY45" s="39">
        <f t="shared" si="29"/>
        <v>62.985</v>
      </c>
      <c r="AZ45" s="16">
        <v>8</v>
      </c>
    </row>
    <row r="46" spans="1:52" ht="12">
      <c r="A46" s="22">
        <v>25</v>
      </c>
      <c r="B46" s="22" t="s">
        <v>116</v>
      </c>
      <c r="C46" s="22" t="s">
        <v>39</v>
      </c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>
        <v>3</v>
      </c>
      <c r="P46" s="22"/>
      <c r="Q46" s="22"/>
      <c r="R46" s="22"/>
      <c r="S46" s="22"/>
      <c r="T46" s="22"/>
      <c r="U46" s="22"/>
      <c r="V46" s="22"/>
      <c r="W46" s="22">
        <f t="shared" si="20"/>
        <v>3</v>
      </c>
      <c r="X46" s="22">
        <v>155</v>
      </c>
      <c r="Y46" s="22">
        <v>0</v>
      </c>
      <c r="Z46" s="22">
        <f t="shared" si="21"/>
        <v>0</v>
      </c>
      <c r="AA46" s="22">
        <f t="shared" si="22"/>
        <v>3</v>
      </c>
      <c r="AB46" s="22"/>
      <c r="AC46" s="22">
        <f t="shared" si="23"/>
        <v>25</v>
      </c>
      <c r="AD46" s="22" t="str">
        <f t="shared" si="24"/>
        <v>Greet v Benthem</v>
      </c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2"/>
      <c r="AS46" s="22"/>
      <c r="AT46" s="22">
        <f t="shared" si="25"/>
        <v>0</v>
      </c>
      <c r="AU46" s="22">
        <v>122.05</v>
      </c>
      <c r="AV46" s="39">
        <f t="shared" si="26"/>
        <v>61.025</v>
      </c>
      <c r="AW46" s="39">
        <f t="shared" si="27"/>
        <v>61.025</v>
      </c>
      <c r="AX46" s="39">
        <f t="shared" si="28"/>
        <v>3</v>
      </c>
      <c r="AY46" s="39">
        <f t="shared" si="29"/>
        <v>64.025</v>
      </c>
      <c r="AZ46" s="16">
        <v>9</v>
      </c>
    </row>
    <row r="47" spans="1:52" ht="12">
      <c r="A47" s="22">
        <v>11</v>
      </c>
      <c r="B47" s="22" t="s">
        <v>103</v>
      </c>
      <c r="C47" s="22" t="s">
        <v>50</v>
      </c>
      <c r="D47" s="22"/>
      <c r="E47" s="22"/>
      <c r="F47" s="22">
        <v>3</v>
      </c>
      <c r="G47" s="22">
        <v>3</v>
      </c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>
        <f t="shared" si="20"/>
        <v>6</v>
      </c>
      <c r="X47" s="22">
        <v>134</v>
      </c>
      <c r="Y47" s="22">
        <v>0</v>
      </c>
      <c r="Z47" s="22">
        <f t="shared" si="21"/>
        <v>0</v>
      </c>
      <c r="AA47" s="22">
        <f t="shared" si="22"/>
        <v>6</v>
      </c>
      <c r="AB47" s="22"/>
      <c r="AC47" s="22">
        <f t="shared" si="23"/>
        <v>11</v>
      </c>
      <c r="AD47" s="22" t="str">
        <f t="shared" si="24"/>
        <v>Gitta Frantzen</v>
      </c>
      <c r="AE47" s="22"/>
      <c r="AF47" s="22">
        <v>3</v>
      </c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>
        <f t="shared" si="25"/>
        <v>3</v>
      </c>
      <c r="AU47" s="22">
        <v>110.73</v>
      </c>
      <c r="AV47" s="39">
        <f t="shared" si="26"/>
        <v>55.365</v>
      </c>
      <c r="AW47" s="39">
        <f t="shared" si="27"/>
        <v>58.365</v>
      </c>
      <c r="AX47" s="39">
        <f t="shared" si="28"/>
        <v>6</v>
      </c>
      <c r="AY47" s="39">
        <f t="shared" si="29"/>
        <v>64.36500000000001</v>
      </c>
      <c r="AZ47" s="16">
        <v>10</v>
      </c>
    </row>
    <row r="48" spans="1:52" ht="12">
      <c r="A48" s="22">
        <v>20</v>
      </c>
      <c r="B48" s="22" t="s">
        <v>108</v>
      </c>
      <c r="C48" s="22" t="s">
        <v>50</v>
      </c>
      <c r="D48" s="22"/>
      <c r="E48" s="22"/>
      <c r="F48" s="22"/>
      <c r="G48" s="22">
        <v>3</v>
      </c>
      <c r="H48" s="22"/>
      <c r="I48" s="22"/>
      <c r="J48" s="22"/>
      <c r="K48" s="22"/>
      <c r="L48" s="22"/>
      <c r="M48" s="22"/>
      <c r="N48" s="22"/>
      <c r="O48" s="22"/>
      <c r="P48" s="22">
        <v>3</v>
      </c>
      <c r="Q48" s="22"/>
      <c r="R48" s="22"/>
      <c r="S48" s="22"/>
      <c r="T48" s="22"/>
      <c r="U48" s="22"/>
      <c r="V48" s="22"/>
      <c r="W48" s="22">
        <f t="shared" si="20"/>
        <v>6</v>
      </c>
      <c r="X48" s="22">
        <v>141</v>
      </c>
      <c r="Y48" s="22">
        <v>0</v>
      </c>
      <c r="Z48" s="22">
        <f t="shared" si="21"/>
        <v>0</v>
      </c>
      <c r="AA48" s="22">
        <f t="shared" si="22"/>
        <v>6</v>
      </c>
      <c r="AB48" s="22"/>
      <c r="AC48" s="22">
        <f t="shared" si="23"/>
        <v>20</v>
      </c>
      <c r="AD48" s="22" t="str">
        <f t="shared" si="24"/>
        <v>Jana Frantzen</v>
      </c>
      <c r="AE48" s="22"/>
      <c r="AF48" s="22"/>
      <c r="AG48" s="22"/>
      <c r="AH48" s="22"/>
      <c r="AI48" s="22"/>
      <c r="AJ48" s="22"/>
      <c r="AK48" s="22"/>
      <c r="AL48" s="22"/>
      <c r="AM48" s="22">
        <v>3</v>
      </c>
      <c r="AN48" s="22"/>
      <c r="AO48" s="22"/>
      <c r="AP48" s="22"/>
      <c r="AQ48" s="22"/>
      <c r="AR48" s="22"/>
      <c r="AS48" s="22"/>
      <c r="AT48" s="22">
        <f t="shared" si="25"/>
        <v>3</v>
      </c>
      <c r="AU48" s="22">
        <v>120.53</v>
      </c>
      <c r="AV48" s="39">
        <f t="shared" si="26"/>
        <v>60.265</v>
      </c>
      <c r="AW48" s="39">
        <f t="shared" si="27"/>
        <v>63.265</v>
      </c>
      <c r="AX48" s="39">
        <f t="shared" si="28"/>
        <v>6</v>
      </c>
      <c r="AY48" s="39">
        <f t="shared" si="29"/>
        <v>69.265</v>
      </c>
      <c r="AZ48" s="16">
        <v>11</v>
      </c>
    </row>
    <row r="49" spans="1:52" ht="12">
      <c r="A49" s="22">
        <v>27</v>
      </c>
      <c r="B49" s="22" t="s">
        <v>56</v>
      </c>
      <c r="C49" s="22" t="s">
        <v>35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>
        <v>3</v>
      </c>
      <c r="P49" s="22"/>
      <c r="Q49" s="22"/>
      <c r="R49" s="22"/>
      <c r="S49" s="22"/>
      <c r="T49" s="22"/>
      <c r="U49" s="22"/>
      <c r="V49" s="22"/>
      <c r="W49" s="22">
        <f t="shared" si="20"/>
        <v>3</v>
      </c>
      <c r="X49" s="22">
        <v>166</v>
      </c>
      <c r="Y49" s="22">
        <f>(X49-156)/5</f>
        <v>2</v>
      </c>
      <c r="Z49" s="22">
        <f t="shared" si="21"/>
        <v>2</v>
      </c>
      <c r="AA49" s="22">
        <f t="shared" si="22"/>
        <v>5</v>
      </c>
      <c r="AB49" s="2"/>
      <c r="AC49" s="22">
        <f t="shared" si="23"/>
        <v>27</v>
      </c>
      <c r="AD49" s="22" t="str">
        <f t="shared" si="24"/>
        <v>Marcel Eikenaar</v>
      </c>
      <c r="AE49" s="22"/>
      <c r="AF49" s="22"/>
      <c r="AG49" s="22"/>
      <c r="AH49" s="22"/>
      <c r="AI49" s="22"/>
      <c r="AJ49" s="22"/>
      <c r="AK49" s="22"/>
      <c r="AL49" s="22"/>
      <c r="AM49" s="22"/>
      <c r="AN49" s="22">
        <v>3</v>
      </c>
      <c r="AO49" s="22"/>
      <c r="AP49" s="22"/>
      <c r="AQ49" s="22"/>
      <c r="AR49" s="22"/>
      <c r="AS49" s="22"/>
      <c r="AT49" s="22">
        <f t="shared" si="25"/>
        <v>3</v>
      </c>
      <c r="AU49" s="22">
        <v>132.67</v>
      </c>
      <c r="AV49" s="39">
        <f t="shared" si="26"/>
        <v>66.335</v>
      </c>
      <c r="AW49" s="39">
        <f t="shared" si="27"/>
        <v>69.335</v>
      </c>
      <c r="AX49" s="39">
        <f t="shared" si="28"/>
        <v>5</v>
      </c>
      <c r="AY49" s="39">
        <f t="shared" si="29"/>
        <v>74.335</v>
      </c>
      <c r="AZ49" s="16">
        <v>12</v>
      </c>
    </row>
    <row r="50" spans="1:52" ht="12">
      <c r="A50" s="22">
        <v>11</v>
      </c>
      <c r="B50" s="22" t="s">
        <v>114</v>
      </c>
      <c r="C50" s="22" t="s">
        <v>50</v>
      </c>
      <c r="D50" s="22"/>
      <c r="E50" s="22">
        <v>3</v>
      </c>
      <c r="F50" s="22"/>
      <c r="G50" s="22"/>
      <c r="H50" s="22"/>
      <c r="I50" s="22"/>
      <c r="J50" s="22"/>
      <c r="K50" s="22"/>
      <c r="L50" s="22"/>
      <c r="M50" s="22"/>
      <c r="N50" s="22">
        <v>3</v>
      </c>
      <c r="O50" s="22"/>
      <c r="P50" s="22"/>
      <c r="Q50" s="22"/>
      <c r="R50" s="22"/>
      <c r="S50" s="22"/>
      <c r="T50" s="22"/>
      <c r="U50" s="22"/>
      <c r="V50" s="22"/>
      <c r="W50" s="22">
        <f t="shared" si="20"/>
        <v>6</v>
      </c>
      <c r="X50" s="22">
        <v>148</v>
      </c>
      <c r="Y50" s="22">
        <v>0</v>
      </c>
      <c r="Z50" s="22">
        <f t="shared" si="21"/>
        <v>0</v>
      </c>
      <c r="AA50" s="22">
        <f t="shared" si="22"/>
        <v>6</v>
      </c>
      <c r="AB50" s="2"/>
      <c r="AC50" s="22">
        <f t="shared" si="23"/>
        <v>11</v>
      </c>
      <c r="AD50" s="22" t="str">
        <f t="shared" si="24"/>
        <v>Gitta Frantzen (HC)</v>
      </c>
      <c r="AE50" s="22"/>
      <c r="AF50" s="22">
        <v>3</v>
      </c>
      <c r="AG50" s="22"/>
      <c r="AH50" s="22"/>
      <c r="AI50" s="22"/>
      <c r="AJ50" s="22"/>
      <c r="AK50" s="22"/>
      <c r="AL50" s="22">
        <v>3</v>
      </c>
      <c r="AM50" s="22"/>
      <c r="AN50" s="22"/>
      <c r="AO50" s="22"/>
      <c r="AP50" s="22"/>
      <c r="AQ50" s="22"/>
      <c r="AR50" s="22"/>
      <c r="AS50" s="22"/>
      <c r="AT50" s="22">
        <f t="shared" si="25"/>
        <v>6</v>
      </c>
      <c r="AU50" s="22">
        <v>121.46</v>
      </c>
      <c r="AV50" s="39">
        <f t="shared" si="26"/>
        <v>60.73</v>
      </c>
      <c r="AW50" s="39">
        <f t="shared" si="27"/>
        <v>66.72999999999999</v>
      </c>
      <c r="AX50" s="39">
        <f t="shared" si="28"/>
        <v>6</v>
      </c>
      <c r="AY50" s="39">
        <f t="shared" si="29"/>
        <v>72.72999999999999</v>
      </c>
      <c r="AZ50" s="16">
        <v>13</v>
      </c>
    </row>
    <row r="51" ht="12">
      <c r="AZ51" s="16"/>
    </row>
    <row r="52" spans="1:52" ht="12">
      <c r="A52" s="4"/>
      <c r="B52" s="5"/>
      <c r="C52" s="4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8" t="s">
        <v>8</v>
      </c>
      <c r="X52" s="26" t="s">
        <v>11</v>
      </c>
      <c r="Y52" s="27"/>
      <c r="Z52" s="8" t="s">
        <v>12</v>
      </c>
      <c r="AA52" s="9" t="s">
        <v>24</v>
      </c>
      <c r="AB52" s="24"/>
      <c r="AC52" s="45"/>
      <c r="AD52" s="9"/>
      <c r="AE52" s="4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8" t="s">
        <v>8</v>
      </c>
      <c r="AU52" s="8" t="s">
        <v>17</v>
      </c>
      <c r="AV52" s="8" t="s">
        <v>8</v>
      </c>
      <c r="AW52" s="8" t="s">
        <v>22</v>
      </c>
      <c r="AX52" s="8" t="s">
        <v>22</v>
      </c>
      <c r="AY52" s="8" t="s">
        <v>22</v>
      </c>
      <c r="AZ52" s="27"/>
    </row>
    <row r="53" spans="1:52" ht="12">
      <c r="A53" s="10"/>
      <c r="B53" s="11"/>
      <c r="C53" s="25"/>
      <c r="D53" s="11" t="s">
        <v>76</v>
      </c>
      <c r="E53" s="12"/>
      <c r="F53" s="12"/>
      <c r="G53" s="12"/>
      <c r="H53" s="12"/>
      <c r="I53" s="12"/>
      <c r="J53" s="12"/>
      <c r="K53" s="12"/>
      <c r="L53" s="12"/>
      <c r="M53" s="49">
        <v>156</v>
      </c>
      <c r="N53" s="11" t="s">
        <v>19</v>
      </c>
      <c r="O53" s="12"/>
      <c r="P53" s="12"/>
      <c r="Q53" s="12"/>
      <c r="R53" s="12"/>
      <c r="S53" s="12"/>
      <c r="T53" s="12"/>
      <c r="U53" s="12"/>
      <c r="V53" s="12"/>
      <c r="W53" s="14" t="s">
        <v>9</v>
      </c>
      <c r="X53" s="1" t="s">
        <v>12</v>
      </c>
      <c r="Y53" s="28"/>
      <c r="Z53" s="14" t="s">
        <v>14</v>
      </c>
      <c r="AA53" s="15" t="s">
        <v>15</v>
      </c>
      <c r="AB53" s="10" t="s">
        <v>27</v>
      </c>
      <c r="AC53" s="1"/>
      <c r="AD53" s="20"/>
      <c r="AE53" s="10" t="s">
        <v>16</v>
      </c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4" t="s">
        <v>9</v>
      </c>
      <c r="AU53" s="14" t="s">
        <v>18</v>
      </c>
      <c r="AV53" s="14" t="s">
        <v>20</v>
      </c>
      <c r="AW53" s="14" t="s">
        <v>15</v>
      </c>
      <c r="AX53" s="14" t="s">
        <v>15</v>
      </c>
      <c r="AY53" s="14" t="s">
        <v>15</v>
      </c>
      <c r="AZ53" s="28"/>
    </row>
    <row r="54" spans="1:52" ht="12">
      <c r="A54" s="21" t="s">
        <v>4</v>
      </c>
      <c r="B54" s="21" t="s">
        <v>5</v>
      </c>
      <c r="C54" s="21" t="s">
        <v>0</v>
      </c>
      <c r="D54" s="17">
        <v>1</v>
      </c>
      <c r="E54" s="17">
        <v>2</v>
      </c>
      <c r="F54" s="17">
        <v>3</v>
      </c>
      <c r="G54" s="17">
        <v>4</v>
      </c>
      <c r="H54" s="17" t="s">
        <v>137</v>
      </c>
      <c r="I54" s="17" t="s">
        <v>135</v>
      </c>
      <c r="J54" s="17" t="s">
        <v>142</v>
      </c>
      <c r="K54" s="17" t="s">
        <v>136</v>
      </c>
      <c r="L54" s="17">
        <v>6</v>
      </c>
      <c r="M54" s="17">
        <v>7</v>
      </c>
      <c r="N54" s="17">
        <v>8</v>
      </c>
      <c r="O54" s="17">
        <v>9</v>
      </c>
      <c r="P54" s="17">
        <v>10</v>
      </c>
      <c r="Q54" s="17">
        <v>11</v>
      </c>
      <c r="R54" s="17" t="s">
        <v>138</v>
      </c>
      <c r="S54" s="18" t="s">
        <v>139</v>
      </c>
      <c r="T54" s="17" t="s">
        <v>140</v>
      </c>
      <c r="U54" s="17" t="s">
        <v>141</v>
      </c>
      <c r="V54" s="17">
        <v>13</v>
      </c>
      <c r="W54" s="21" t="s">
        <v>10</v>
      </c>
      <c r="X54" s="11" t="s">
        <v>13</v>
      </c>
      <c r="Y54" s="19"/>
      <c r="Z54" s="19"/>
      <c r="AA54" s="20" t="s">
        <v>25</v>
      </c>
      <c r="AB54" s="21" t="s">
        <v>4</v>
      </c>
      <c r="AC54" s="16" t="str">
        <f>A54</f>
        <v>Nr.</v>
      </c>
      <c r="AD54" s="21" t="s">
        <v>5</v>
      </c>
      <c r="AE54" s="17">
        <v>1</v>
      </c>
      <c r="AF54" s="17">
        <v>2</v>
      </c>
      <c r="AG54" s="17">
        <v>4</v>
      </c>
      <c r="AH54" s="17" t="s">
        <v>137</v>
      </c>
      <c r="AI54" s="17" t="s">
        <v>135</v>
      </c>
      <c r="AJ54" s="17" t="s">
        <v>142</v>
      </c>
      <c r="AK54" s="17" t="s">
        <v>136</v>
      </c>
      <c r="AL54" s="17">
        <v>9</v>
      </c>
      <c r="AM54" s="17">
        <v>10</v>
      </c>
      <c r="AN54" s="17">
        <v>11</v>
      </c>
      <c r="AO54" s="17" t="s">
        <v>138</v>
      </c>
      <c r="AP54" s="17" t="s">
        <v>139</v>
      </c>
      <c r="AQ54" s="17" t="s">
        <v>140</v>
      </c>
      <c r="AR54" s="17" t="s">
        <v>141</v>
      </c>
      <c r="AS54" s="17">
        <v>13</v>
      </c>
      <c r="AT54" s="21" t="s">
        <v>10</v>
      </c>
      <c r="AU54" s="21" t="s">
        <v>19</v>
      </c>
      <c r="AV54" s="21" t="s">
        <v>21</v>
      </c>
      <c r="AW54" s="21" t="s">
        <v>21</v>
      </c>
      <c r="AX54" s="21" t="s">
        <v>25</v>
      </c>
      <c r="AY54" s="21" t="s">
        <v>23</v>
      </c>
      <c r="AZ54" s="19"/>
    </row>
    <row r="55" spans="1:52" ht="12">
      <c r="A55" s="22"/>
      <c r="B55" s="17" t="s">
        <v>92</v>
      </c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17" t="s">
        <v>26</v>
      </c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</row>
    <row r="56" spans="1:52" ht="12">
      <c r="A56" s="22">
        <v>37</v>
      </c>
      <c r="B56" s="22" t="s">
        <v>68</v>
      </c>
      <c r="C56" s="22" t="s">
        <v>122</v>
      </c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>
        <f aca="true" t="shared" si="30" ref="W56:W68">SUM(D56:V56)</f>
        <v>0</v>
      </c>
      <c r="X56" s="22">
        <v>151</v>
      </c>
      <c r="Y56" s="22">
        <v>0</v>
      </c>
      <c r="Z56" s="22">
        <f aca="true" t="shared" si="31" ref="Z56:Z68">IF(Y56&lt;=0,0,Y56)</f>
        <v>0</v>
      </c>
      <c r="AA56" s="22">
        <f aca="true" t="shared" si="32" ref="AA56:AA68">W56+Z56</f>
        <v>0</v>
      </c>
      <c r="AB56" s="22"/>
      <c r="AC56" s="22">
        <f aca="true" t="shared" si="33" ref="AC56:AC68">A56</f>
        <v>37</v>
      </c>
      <c r="AD56" s="22" t="str">
        <f aca="true" t="shared" si="34" ref="AD56:AD68">B56</f>
        <v>Rens Egberink</v>
      </c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>
        <v>3</v>
      </c>
      <c r="AT56" s="22">
        <f aca="true" t="shared" si="35" ref="AT56:AT68">SUM(AE56:AS56)</f>
        <v>3</v>
      </c>
      <c r="AU56" s="22">
        <v>106.9</v>
      </c>
      <c r="AV56" s="39">
        <f aca="true" t="shared" si="36" ref="AV56:AV68">AU56/2</f>
        <v>53.45</v>
      </c>
      <c r="AW56" s="39">
        <f aca="true" t="shared" si="37" ref="AW56:AW68">AT56+AV56</f>
        <v>56.45</v>
      </c>
      <c r="AX56" s="39">
        <f aca="true" t="shared" si="38" ref="AX56:AX68">AA56</f>
        <v>0</v>
      </c>
      <c r="AY56" s="39">
        <f aca="true" t="shared" si="39" ref="AY56:AY68">AA56+AW56</f>
        <v>56.45</v>
      </c>
      <c r="AZ56" s="16">
        <v>1</v>
      </c>
    </row>
    <row r="57" spans="1:52" ht="12">
      <c r="A57" s="22">
        <v>55</v>
      </c>
      <c r="B57" s="22" t="s">
        <v>69</v>
      </c>
      <c r="C57" s="22" t="s">
        <v>2</v>
      </c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>
        <f t="shared" si="30"/>
        <v>0</v>
      </c>
      <c r="X57" s="22">
        <v>147</v>
      </c>
      <c r="Y57" s="22">
        <v>0</v>
      </c>
      <c r="Z57" s="22">
        <f t="shared" si="31"/>
        <v>0</v>
      </c>
      <c r="AA57" s="22">
        <f t="shared" si="32"/>
        <v>0</v>
      </c>
      <c r="AB57" s="22"/>
      <c r="AC57" s="22">
        <f t="shared" si="33"/>
        <v>55</v>
      </c>
      <c r="AD57" s="22" t="str">
        <f t="shared" si="34"/>
        <v>Alfons Engbers</v>
      </c>
      <c r="AE57" s="22"/>
      <c r="AF57" s="22"/>
      <c r="AG57" s="22"/>
      <c r="AH57" s="22"/>
      <c r="AI57" s="22"/>
      <c r="AJ57" s="22"/>
      <c r="AK57" s="22"/>
      <c r="AL57" s="22"/>
      <c r="AM57" s="22"/>
      <c r="AN57" s="22">
        <v>3</v>
      </c>
      <c r="AO57" s="22"/>
      <c r="AP57" s="22"/>
      <c r="AQ57" s="22"/>
      <c r="AR57" s="22"/>
      <c r="AS57" s="22"/>
      <c r="AT57" s="22">
        <f t="shared" si="35"/>
        <v>3</v>
      </c>
      <c r="AU57" s="22">
        <v>113.28</v>
      </c>
      <c r="AV57" s="39">
        <f t="shared" si="36"/>
        <v>56.64</v>
      </c>
      <c r="AW57" s="39">
        <f t="shared" si="37"/>
        <v>59.64</v>
      </c>
      <c r="AX57" s="39">
        <f t="shared" si="38"/>
        <v>0</v>
      </c>
      <c r="AY57" s="39">
        <f t="shared" si="39"/>
        <v>59.64</v>
      </c>
      <c r="AZ57" s="16">
        <v>2</v>
      </c>
    </row>
    <row r="58" spans="1:52" ht="12">
      <c r="A58" s="22">
        <v>31</v>
      </c>
      <c r="B58" s="22" t="s">
        <v>74</v>
      </c>
      <c r="C58" s="22" t="s">
        <v>117</v>
      </c>
      <c r="D58" s="22"/>
      <c r="E58" s="22"/>
      <c r="F58" s="22"/>
      <c r="G58" s="22"/>
      <c r="H58" s="22"/>
      <c r="I58" s="22"/>
      <c r="J58" s="22"/>
      <c r="K58" s="22"/>
      <c r="L58" s="22">
        <v>3</v>
      </c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>
        <f t="shared" si="30"/>
        <v>3</v>
      </c>
      <c r="X58" s="22">
        <v>146</v>
      </c>
      <c r="Y58" s="22">
        <v>0</v>
      </c>
      <c r="Z58" s="22">
        <f t="shared" si="31"/>
        <v>0</v>
      </c>
      <c r="AA58" s="22">
        <f t="shared" si="32"/>
        <v>3</v>
      </c>
      <c r="AB58" s="22"/>
      <c r="AC58" s="22">
        <f t="shared" si="33"/>
        <v>31</v>
      </c>
      <c r="AD58" s="22" t="str">
        <f t="shared" si="34"/>
        <v>Dirk Roeder</v>
      </c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>
        <f t="shared" si="35"/>
        <v>0</v>
      </c>
      <c r="AU58" s="22">
        <v>114.8</v>
      </c>
      <c r="AV58" s="39">
        <f t="shared" si="36"/>
        <v>57.4</v>
      </c>
      <c r="AW58" s="39">
        <f t="shared" si="37"/>
        <v>57.4</v>
      </c>
      <c r="AX58" s="39">
        <f t="shared" si="38"/>
        <v>3</v>
      </c>
      <c r="AY58" s="39">
        <f t="shared" si="39"/>
        <v>60.4</v>
      </c>
      <c r="AZ58" s="16">
        <v>3</v>
      </c>
    </row>
    <row r="59" spans="1:52" ht="12">
      <c r="A59" s="22">
        <v>54</v>
      </c>
      <c r="B59" s="22" t="s">
        <v>67</v>
      </c>
      <c r="C59" s="22" t="s">
        <v>133</v>
      </c>
      <c r="D59" s="22"/>
      <c r="E59" s="22"/>
      <c r="F59" s="22"/>
      <c r="G59" s="22"/>
      <c r="H59" s="22"/>
      <c r="I59" s="22"/>
      <c r="J59" s="22"/>
      <c r="K59" s="22"/>
      <c r="L59" s="22">
        <v>3</v>
      </c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>
        <f t="shared" si="30"/>
        <v>3</v>
      </c>
      <c r="X59" s="22">
        <v>145</v>
      </c>
      <c r="Y59" s="22">
        <v>0</v>
      </c>
      <c r="Z59" s="22">
        <f t="shared" si="31"/>
        <v>0</v>
      </c>
      <c r="AA59" s="22">
        <f t="shared" si="32"/>
        <v>3</v>
      </c>
      <c r="AB59" s="22"/>
      <c r="AC59" s="22">
        <f t="shared" si="33"/>
        <v>54</v>
      </c>
      <c r="AD59" s="22" t="str">
        <f t="shared" si="34"/>
        <v>Pascal Donders</v>
      </c>
      <c r="AE59" s="22"/>
      <c r="AF59" s="22"/>
      <c r="AG59" s="22"/>
      <c r="AH59" s="22"/>
      <c r="AI59" s="22"/>
      <c r="AJ59" s="22"/>
      <c r="AK59" s="22"/>
      <c r="AL59" s="22"/>
      <c r="AM59" s="22"/>
      <c r="AN59" s="22">
        <v>3</v>
      </c>
      <c r="AO59" s="22"/>
      <c r="AP59" s="22"/>
      <c r="AQ59" s="22"/>
      <c r="AR59" s="22"/>
      <c r="AS59" s="22">
        <v>3</v>
      </c>
      <c r="AT59" s="22">
        <f t="shared" si="35"/>
        <v>6</v>
      </c>
      <c r="AU59" s="22">
        <v>106.52</v>
      </c>
      <c r="AV59" s="39">
        <f t="shared" si="36"/>
        <v>53.26</v>
      </c>
      <c r="AW59" s="39">
        <f t="shared" si="37"/>
        <v>59.26</v>
      </c>
      <c r="AX59" s="39">
        <f t="shared" si="38"/>
        <v>3</v>
      </c>
      <c r="AY59" s="39">
        <f t="shared" si="39"/>
        <v>62.26</v>
      </c>
      <c r="AZ59" s="16">
        <v>4</v>
      </c>
    </row>
    <row r="60" spans="1:52" ht="12">
      <c r="A60" s="22">
        <v>53</v>
      </c>
      <c r="B60" s="22" t="s">
        <v>70</v>
      </c>
      <c r="C60" s="22" t="s">
        <v>42</v>
      </c>
      <c r="D60" s="22"/>
      <c r="E60" s="22"/>
      <c r="F60" s="22"/>
      <c r="G60" s="22"/>
      <c r="H60" s="22"/>
      <c r="I60" s="22"/>
      <c r="J60" s="22"/>
      <c r="K60" s="22"/>
      <c r="L60" s="22"/>
      <c r="M60" s="22">
        <v>3</v>
      </c>
      <c r="N60" s="22"/>
      <c r="O60" s="22"/>
      <c r="P60" s="22"/>
      <c r="Q60" s="22"/>
      <c r="R60" s="22"/>
      <c r="S60" s="22"/>
      <c r="T60" s="22"/>
      <c r="U60" s="22"/>
      <c r="V60" s="22"/>
      <c r="W60" s="22">
        <f t="shared" si="30"/>
        <v>3</v>
      </c>
      <c r="X60" s="22">
        <v>144</v>
      </c>
      <c r="Y60" s="22">
        <v>0</v>
      </c>
      <c r="Z60" s="22">
        <f t="shared" si="31"/>
        <v>0</v>
      </c>
      <c r="AA60" s="22">
        <f t="shared" si="32"/>
        <v>3</v>
      </c>
      <c r="AB60" s="22"/>
      <c r="AC60" s="22">
        <f t="shared" si="33"/>
        <v>53</v>
      </c>
      <c r="AD60" s="22" t="str">
        <f t="shared" si="34"/>
        <v>Renate Hofkes</v>
      </c>
      <c r="AE60" s="22"/>
      <c r="AF60" s="22"/>
      <c r="AG60" s="22"/>
      <c r="AH60" s="22"/>
      <c r="AI60" s="22"/>
      <c r="AJ60" s="22"/>
      <c r="AK60" s="22"/>
      <c r="AL60" s="22">
        <v>3</v>
      </c>
      <c r="AM60" s="22"/>
      <c r="AN60" s="22">
        <v>3</v>
      </c>
      <c r="AO60" s="22"/>
      <c r="AP60" s="22"/>
      <c r="AQ60" s="22"/>
      <c r="AR60" s="22"/>
      <c r="AS60" s="22"/>
      <c r="AT60" s="22">
        <f t="shared" si="35"/>
        <v>6</v>
      </c>
      <c r="AU60" s="22">
        <v>111.14</v>
      </c>
      <c r="AV60" s="39">
        <f t="shared" si="36"/>
        <v>55.57</v>
      </c>
      <c r="AW60" s="39">
        <f t="shared" si="37"/>
        <v>61.57</v>
      </c>
      <c r="AX60" s="39">
        <f t="shared" si="38"/>
        <v>3</v>
      </c>
      <c r="AY60" s="39">
        <f t="shared" si="39"/>
        <v>64.57</v>
      </c>
      <c r="AZ60" s="16">
        <v>5</v>
      </c>
    </row>
    <row r="61" spans="1:52" ht="12">
      <c r="A61" s="22">
        <v>52</v>
      </c>
      <c r="B61" s="22" t="s">
        <v>132</v>
      </c>
      <c r="C61" s="22" t="s">
        <v>41</v>
      </c>
      <c r="D61" s="22"/>
      <c r="E61" s="22"/>
      <c r="F61" s="22">
        <v>3</v>
      </c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>
        <v>3</v>
      </c>
      <c r="R61" s="22"/>
      <c r="S61" s="22"/>
      <c r="T61" s="22"/>
      <c r="U61" s="22"/>
      <c r="V61" s="22"/>
      <c r="W61" s="22">
        <f t="shared" si="30"/>
        <v>6</v>
      </c>
      <c r="X61" s="22">
        <v>161</v>
      </c>
      <c r="Y61" s="22">
        <f>(X61-156)/5</f>
        <v>1</v>
      </c>
      <c r="Z61" s="22">
        <f t="shared" si="31"/>
        <v>1</v>
      </c>
      <c r="AA61" s="22">
        <f t="shared" si="32"/>
        <v>7</v>
      </c>
      <c r="AB61" s="22"/>
      <c r="AC61" s="22">
        <f t="shared" si="33"/>
        <v>52</v>
      </c>
      <c r="AD61" s="22" t="str">
        <f t="shared" si="34"/>
        <v>Joop Veldhuis</v>
      </c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>
        <f t="shared" si="35"/>
        <v>0</v>
      </c>
      <c r="AU61" s="22">
        <v>115.28</v>
      </c>
      <c r="AV61" s="39">
        <f t="shared" si="36"/>
        <v>57.64</v>
      </c>
      <c r="AW61" s="39">
        <f t="shared" si="37"/>
        <v>57.64</v>
      </c>
      <c r="AX61" s="39">
        <f t="shared" si="38"/>
        <v>7</v>
      </c>
      <c r="AY61" s="39">
        <f t="shared" si="39"/>
        <v>64.64</v>
      </c>
      <c r="AZ61" s="16">
        <v>6</v>
      </c>
    </row>
    <row r="62" spans="1:52" ht="12">
      <c r="A62" s="22">
        <v>36</v>
      </c>
      <c r="B62" s="22" t="s">
        <v>121</v>
      </c>
      <c r="C62" s="22" t="s">
        <v>37</v>
      </c>
      <c r="D62" s="22"/>
      <c r="E62" s="23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>
        <f t="shared" si="30"/>
        <v>0</v>
      </c>
      <c r="X62" s="22">
        <v>146</v>
      </c>
      <c r="Y62" s="22">
        <v>0</v>
      </c>
      <c r="Z62" s="22">
        <f t="shared" si="31"/>
        <v>0</v>
      </c>
      <c r="AA62" s="22">
        <f t="shared" si="32"/>
        <v>0</v>
      </c>
      <c r="AB62" s="22"/>
      <c r="AC62" s="22">
        <f t="shared" si="33"/>
        <v>36</v>
      </c>
      <c r="AD62" s="22" t="str">
        <f t="shared" si="34"/>
        <v>Gerrit Hagels</v>
      </c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>
        <f t="shared" si="35"/>
        <v>0</v>
      </c>
      <c r="AU62" s="22">
        <v>131.58</v>
      </c>
      <c r="AV62" s="39">
        <f t="shared" si="36"/>
        <v>65.79</v>
      </c>
      <c r="AW62" s="39">
        <f t="shared" si="37"/>
        <v>65.79</v>
      </c>
      <c r="AX62" s="39">
        <f t="shared" si="38"/>
        <v>0</v>
      </c>
      <c r="AY62" s="39">
        <f t="shared" si="39"/>
        <v>65.79</v>
      </c>
      <c r="AZ62" s="16">
        <v>7</v>
      </c>
    </row>
    <row r="63" spans="1:52" ht="12">
      <c r="A63" s="22">
        <v>38</v>
      </c>
      <c r="B63" s="22" t="s">
        <v>71</v>
      </c>
      <c r="C63" s="22" t="s">
        <v>42</v>
      </c>
      <c r="D63" s="22"/>
      <c r="E63" s="23"/>
      <c r="F63" s="22"/>
      <c r="G63" s="22"/>
      <c r="H63" s="22"/>
      <c r="I63" s="22"/>
      <c r="J63" s="22"/>
      <c r="K63" s="22"/>
      <c r="L63" s="22">
        <v>3</v>
      </c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>
        <f t="shared" si="30"/>
        <v>3</v>
      </c>
      <c r="X63" s="22">
        <v>155</v>
      </c>
      <c r="Y63" s="22">
        <v>0</v>
      </c>
      <c r="Z63" s="22">
        <f t="shared" si="31"/>
        <v>0</v>
      </c>
      <c r="AA63" s="22">
        <f t="shared" si="32"/>
        <v>3</v>
      </c>
      <c r="AB63" s="22"/>
      <c r="AC63" s="22">
        <f t="shared" si="33"/>
        <v>38</v>
      </c>
      <c r="AD63" s="22" t="str">
        <f t="shared" si="34"/>
        <v>Theo Hofkes</v>
      </c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>
        <v>3</v>
      </c>
      <c r="AT63" s="22">
        <f t="shared" si="35"/>
        <v>3</v>
      </c>
      <c r="AU63" s="22">
        <v>124.73</v>
      </c>
      <c r="AV63" s="39">
        <f t="shared" si="36"/>
        <v>62.365</v>
      </c>
      <c r="AW63" s="39">
        <f t="shared" si="37"/>
        <v>65.36500000000001</v>
      </c>
      <c r="AX63" s="39">
        <f t="shared" si="38"/>
        <v>3</v>
      </c>
      <c r="AY63" s="39">
        <f t="shared" si="39"/>
        <v>68.36500000000001</v>
      </c>
      <c r="AZ63" s="16">
        <v>8</v>
      </c>
    </row>
    <row r="64" spans="1:52" ht="12">
      <c r="A64" s="22">
        <v>39</v>
      </c>
      <c r="B64" s="22" t="s">
        <v>73</v>
      </c>
      <c r="C64" s="22" t="s">
        <v>34</v>
      </c>
      <c r="D64" s="22"/>
      <c r="E64" s="23"/>
      <c r="F64" s="22"/>
      <c r="G64" s="22"/>
      <c r="H64" s="22"/>
      <c r="I64" s="22"/>
      <c r="J64" s="22"/>
      <c r="K64" s="22"/>
      <c r="L64" s="22"/>
      <c r="M64" s="22">
        <v>3</v>
      </c>
      <c r="N64" s="22"/>
      <c r="O64" s="22">
        <v>3</v>
      </c>
      <c r="P64" s="22"/>
      <c r="Q64" s="22"/>
      <c r="R64" s="22"/>
      <c r="S64" s="22"/>
      <c r="T64" s="22"/>
      <c r="U64" s="22"/>
      <c r="V64" s="22"/>
      <c r="W64" s="22">
        <f t="shared" si="30"/>
        <v>6</v>
      </c>
      <c r="X64" s="22">
        <v>159</v>
      </c>
      <c r="Y64" s="22">
        <f>(X64-156)/5</f>
        <v>0.6</v>
      </c>
      <c r="Z64" s="22">
        <f t="shared" si="31"/>
        <v>0.6</v>
      </c>
      <c r="AA64" s="22">
        <f t="shared" si="32"/>
        <v>6.6</v>
      </c>
      <c r="AB64" s="22"/>
      <c r="AC64" s="22">
        <f t="shared" si="33"/>
        <v>39</v>
      </c>
      <c r="AD64" s="22" t="str">
        <f t="shared" si="34"/>
        <v>Luuk Wigger</v>
      </c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>
        <v>3</v>
      </c>
      <c r="AQ64" s="22"/>
      <c r="AR64" s="22"/>
      <c r="AS64" s="22"/>
      <c r="AT64" s="22">
        <f t="shared" si="35"/>
        <v>3</v>
      </c>
      <c r="AU64" s="22">
        <v>118.98</v>
      </c>
      <c r="AV64" s="39">
        <f t="shared" si="36"/>
        <v>59.49</v>
      </c>
      <c r="AW64" s="39">
        <f t="shared" si="37"/>
        <v>62.49</v>
      </c>
      <c r="AX64" s="39">
        <f t="shared" si="38"/>
        <v>6.6</v>
      </c>
      <c r="AY64" s="39">
        <f t="shared" si="39"/>
        <v>69.09</v>
      </c>
      <c r="AZ64" s="16">
        <v>9</v>
      </c>
    </row>
    <row r="65" spans="1:52" ht="12">
      <c r="A65" s="22">
        <v>35</v>
      </c>
      <c r="B65" s="22" t="s">
        <v>72</v>
      </c>
      <c r="C65" s="22" t="s">
        <v>31</v>
      </c>
      <c r="D65" s="22"/>
      <c r="E65" s="23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>
        <v>3</v>
      </c>
      <c r="Q65" s="22"/>
      <c r="R65" s="22"/>
      <c r="S65" s="22"/>
      <c r="T65" s="22"/>
      <c r="U65" s="22"/>
      <c r="V65" s="22"/>
      <c r="W65" s="22">
        <f t="shared" si="30"/>
        <v>3</v>
      </c>
      <c r="X65" s="22">
        <v>179</v>
      </c>
      <c r="Y65" s="22">
        <f>(X65-156)/5</f>
        <v>4.6</v>
      </c>
      <c r="Z65" s="22">
        <f t="shared" si="31"/>
        <v>4.6</v>
      </c>
      <c r="AA65" s="22">
        <f t="shared" si="32"/>
        <v>7.6</v>
      </c>
      <c r="AB65" s="22"/>
      <c r="AC65" s="22">
        <f t="shared" si="33"/>
        <v>35</v>
      </c>
      <c r="AD65" s="22" t="str">
        <f t="shared" si="34"/>
        <v>Arjan KleinJan</v>
      </c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>
        <f t="shared" si="35"/>
        <v>0</v>
      </c>
      <c r="AU65" s="22">
        <v>125.09</v>
      </c>
      <c r="AV65" s="39">
        <f t="shared" si="36"/>
        <v>62.545</v>
      </c>
      <c r="AW65" s="39">
        <f t="shared" si="37"/>
        <v>62.545</v>
      </c>
      <c r="AX65" s="39">
        <f t="shared" si="38"/>
        <v>7.6</v>
      </c>
      <c r="AY65" s="39">
        <f t="shared" si="39"/>
        <v>70.145</v>
      </c>
      <c r="AZ65" s="16">
        <v>10</v>
      </c>
    </row>
    <row r="66" spans="1:52" ht="12">
      <c r="A66" s="22">
        <v>33</v>
      </c>
      <c r="B66" s="22" t="s">
        <v>120</v>
      </c>
      <c r="C66" s="22" t="s">
        <v>46</v>
      </c>
      <c r="D66" s="22"/>
      <c r="E66" s="23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>
        <f t="shared" si="30"/>
        <v>0</v>
      </c>
      <c r="X66" s="22">
        <v>145</v>
      </c>
      <c r="Y66" s="22">
        <v>0</v>
      </c>
      <c r="Z66" s="22">
        <f t="shared" si="31"/>
        <v>0</v>
      </c>
      <c r="AA66" s="22">
        <f t="shared" si="32"/>
        <v>0</v>
      </c>
      <c r="AB66" s="22"/>
      <c r="AC66" s="22">
        <f t="shared" si="33"/>
        <v>33</v>
      </c>
      <c r="AD66" s="22" t="str">
        <f t="shared" si="34"/>
        <v>Annemarie Avenarius-Schoolman</v>
      </c>
      <c r="AE66" s="22"/>
      <c r="AF66" s="22"/>
      <c r="AG66" s="22"/>
      <c r="AH66" s="22"/>
      <c r="AI66" s="22"/>
      <c r="AJ66" s="22"/>
      <c r="AK66" s="22"/>
      <c r="AL66" s="22"/>
      <c r="AM66" s="22"/>
      <c r="AN66" s="22">
        <v>3</v>
      </c>
      <c r="AO66" s="22"/>
      <c r="AP66" s="22"/>
      <c r="AQ66" s="22"/>
      <c r="AR66" s="22"/>
      <c r="AS66" s="22"/>
      <c r="AT66" s="22">
        <f t="shared" si="35"/>
        <v>3</v>
      </c>
      <c r="AU66" s="22">
        <v>138.02</v>
      </c>
      <c r="AV66" s="39">
        <f t="shared" si="36"/>
        <v>69.01</v>
      </c>
      <c r="AW66" s="39">
        <f t="shared" si="37"/>
        <v>72.01</v>
      </c>
      <c r="AX66" s="39">
        <f t="shared" si="38"/>
        <v>0</v>
      </c>
      <c r="AY66" s="39">
        <f t="shared" si="39"/>
        <v>72.01</v>
      </c>
      <c r="AZ66" s="16">
        <v>11</v>
      </c>
    </row>
    <row r="67" spans="1:52" ht="12">
      <c r="A67" s="22">
        <v>32</v>
      </c>
      <c r="B67" s="22" t="s">
        <v>118</v>
      </c>
      <c r="C67" s="22" t="s">
        <v>119</v>
      </c>
      <c r="D67" s="22"/>
      <c r="E67" s="22"/>
      <c r="F67" s="22"/>
      <c r="G67" s="22"/>
      <c r="H67" s="22"/>
      <c r="I67" s="22"/>
      <c r="J67" s="22"/>
      <c r="K67" s="22"/>
      <c r="L67" s="22">
        <v>3</v>
      </c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>
        <f t="shared" si="30"/>
        <v>3</v>
      </c>
      <c r="X67" s="22">
        <v>167</v>
      </c>
      <c r="Y67" s="22">
        <f>(X67-156)/5</f>
        <v>2.2</v>
      </c>
      <c r="Z67" s="22">
        <f t="shared" si="31"/>
        <v>2.2</v>
      </c>
      <c r="AA67" s="22">
        <f t="shared" si="32"/>
        <v>5.2</v>
      </c>
      <c r="AB67" s="22"/>
      <c r="AC67" s="22">
        <f t="shared" si="33"/>
        <v>32</v>
      </c>
      <c r="AD67" s="22" t="str">
        <f t="shared" si="34"/>
        <v>Bram van Dijk</v>
      </c>
      <c r="AE67" s="22"/>
      <c r="AF67" s="22">
        <v>3</v>
      </c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>
        <f t="shared" si="35"/>
        <v>3</v>
      </c>
      <c r="AU67" s="22">
        <v>134.77</v>
      </c>
      <c r="AV67" s="39">
        <f t="shared" si="36"/>
        <v>67.385</v>
      </c>
      <c r="AW67" s="39">
        <f t="shared" si="37"/>
        <v>70.385</v>
      </c>
      <c r="AX67" s="39">
        <f t="shared" si="38"/>
        <v>5.2</v>
      </c>
      <c r="AY67" s="39">
        <f t="shared" si="39"/>
        <v>75.58500000000001</v>
      </c>
      <c r="AZ67" s="16">
        <v>12</v>
      </c>
    </row>
    <row r="68" spans="1:52" ht="12">
      <c r="A68" s="22">
        <v>11</v>
      </c>
      <c r="B68" s="22" t="s">
        <v>114</v>
      </c>
      <c r="C68" s="22" t="s">
        <v>50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>
        <v>3</v>
      </c>
      <c r="O68" s="22">
        <v>3</v>
      </c>
      <c r="P68" s="22"/>
      <c r="Q68" s="22"/>
      <c r="R68" s="22"/>
      <c r="S68" s="22"/>
      <c r="T68" s="22"/>
      <c r="U68" s="22"/>
      <c r="V68" s="22"/>
      <c r="W68" s="22">
        <f t="shared" si="30"/>
        <v>6</v>
      </c>
      <c r="X68" s="22">
        <v>131</v>
      </c>
      <c r="Y68" s="22">
        <v>0</v>
      </c>
      <c r="Z68" s="22">
        <f t="shared" si="31"/>
        <v>0</v>
      </c>
      <c r="AA68" s="22">
        <f t="shared" si="32"/>
        <v>6</v>
      </c>
      <c r="AB68" s="22"/>
      <c r="AC68" s="22">
        <f t="shared" si="33"/>
        <v>11</v>
      </c>
      <c r="AD68" s="22" t="str">
        <f t="shared" si="34"/>
        <v>Gitta Frantzen (HC)</v>
      </c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>
        <f t="shared" si="35"/>
        <v>0</v>
      </c>
      <c r="AU68" s="22">
        <v>109.01</v>
      </c>
      <c r="AV68" s="39">
        <f t="shared" si="36"/>
        <v>54.505</v>
      </c>
      <c r="AW68" s="39">
        <f t="shared" si="37"/>
        <v>54.505</v>
      </c>
      <c r="AX68" s="39">
        <f t="shared" si="38"/>
        <v>6</v>
      </c>
      <c r="AY68" s="39">
        <f t="shared" si="39"/>
        <v>60.505</v>
      </c>
      <c r="AZ68" s="16">
        <v>13</v>
      </c>
    </row>
    <row r="69" ht="12">
      <c r="AZ69" s="16"/>
    </row>
    <row r="70" spans="1:52" ht="12.75">
      <c r="A70" s="29"/>
      <c r="B70" s="36"/>
      <c r="C70" s="36"/>
      <c r="D70" s="22"/>
      <c r="E70" s="23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39"/>
      <c r="AV70" s="39"/>
      <c r="AW70" s="39"/>
      <c r="AX70" s="39"/>
      <c r="AY70" s="39"/>
      <c r="AZ70" s="16"/>
    </row>
    <row r="71" spans="1:52" ht="12">
      <c r="A71" s="35"/>
      <c r="AZ71" s="1"/>
    </row>
    <row r="72" ht="12"/>
    <row r="73" ht="12"/>
    <row r="74" s="2" customFormat="1" ht="12"/>
    <row r="75" s="2" customFormat="1" ht="12"/>
    <row r="76" s="2" customFormat="1" ht="12"/>
    <row r="77" spans="1:51" s="2" customFormat="1" ht="12.75">
      <c r="A77" s="32"/>
      <c r="B77" s="52"/>
      <c r="C77" s="52"/>
      <c r="AU77" s="42"/>
      <c r="AV77" s="42"/>
      <c r="AW77" s="42"/>
      <c r="AX77" s="42"/>
      <c r="AY77" s="42"/>
    </row>
    <row r="78" spans="1:52" ht="12">
      <c r="A78" s="59">
        <v>22</v>
      </c>
      <c r="B78" s="59" t="s">
        <v>63</v>
      </c>
      <c r="C78" s="59" t="s">
        <v>66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>
        <f>SUM(D78:V78)</f>
        <v>0</v>
      </c>
      <c r="X78" s="22"/>
      <c r="Y78" s="22">
        <f>(X78-156)/5</f>
        <v>-31.2</v>
      </c>
      <c r="Z78" s="22">
        <f>IF(Y78&lt;=0,0,Y78)</f>
        <v>0</v>
      </c>
      <c r="AA78" s="22">
        <f>W78+Z78</f>
        <v>0</v>
      </c>
      <c r="AB78" s="22"/>
      <c r="AC78" s="22">
        <f aca="true" t="shared" si="40" ref="AC78:AD80">A78</f>
        <v>22</v>
      </c>
      <c r="AD78" s="22" t="str">
        <f t="shared" si="40"/>
        <v>Pascal Meyerink</v>
      </c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>
        <f>SUM(AE78:AS78)</f>
        <v>0</v>
      </c>
      <c r="AU78" s="22"/>
      <c r="AV78" s="39">
        <f>AU78/2</f>
        <v>0</v>
      </c>
      <c r="AW78" s="39">
        <f>AT78+AV78</f>
        <v>0</v>
      </c>
      <c r="AX78" s="39">
        <f>AA78</f>
        <v>0</v>
      </c>
      <c r="AY78" s="39">
        <f>AA78+AW78</f>
        <v>0</v>
      </c>
      <c r="AZ78" s="16">
        <v>4</v>
      </c>
    </row>
    <row r="79" spans="1:52" ht="12">
      <c r="A79" s="59">
        <v>23</v>
      </c>
      <c r="B79" s="59" t="s">
        <v>115</v>
      </c>
      <c r="C79" s="59" t="s">
        <v>36</v>
      </c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>
        <f>SUM(D79:V79)</f>
        <v>0</v>
      </c>
      <c r="X79" s="22"/>
      <c r="Y79" s="22">
        <f>(X79-156)/5</f>
        <v>-31.2</v>
      </c>
      <c r="Z79" s="22">
        <f>IF(Y79&lt;=0,0,Y79)</f>
        <v>0</v>
      </c>
      <c r="AA79" s="22">
        <f>W79+Z79</f>
        <v>0</v>
      </c>
      <c r="AB79" s="22"/>
      <c r="AC79" s="22">
        <f t="shared" si="40"/>
        <v>23</v>
      </c>
      <c r="AD79" s="22" t="str">
        <f t="shared" si="40"/>
        <v>Anette Vaneker</v>
      </c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>
        <f>SUM(AE79:AS79)</f>
        <v>0</v>
      </c>
      <c r="AU79" s="22"/>
      <c r="AV79" s="39">
        <f>AU79/2</f>
        <v>0</v>
      </c>
      <c r="AW79" s="39">
        <f>AT79+AV79</f>
        <v>0</v>
      </c>
      <c r="AX79" s="39">
        <f>AA79</f>
        <v>0</v>
      </c>
      <c r="AY79" s="39">
        <f>AA79+AW79</f>
        <v>0</v>
      </c>
      <c r="AZ79" s="16">
        <v>5</v>
      </c>
    </row>
    <row r="80" spans="1:52" ht="12">
      <c r="A80" s="59">
        <v>24</v>
      </c>
      <c r="B80" s="59" t="s">
        <v>60</v>
      </c>
      <c r="C80" s="59" t="s">
        <v>61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>
        <f>SUM(D80:V80)</f>
        <v>0</v>
      </c>
      <c r="X80" s="22"/>
      <c r="Y80" s="22">
        <f>(X80-156)/5</f>
        <v>-31.2</v>
      </c>
      <c r="Z80" s="22">
        <f>IF(Y80&lt;=0,0,Y80)</f>
        <v>0</v>
      </c>
      <c r="AA80" s="22">
        <f>W80+Z80</f>
        <v>0</v>
      </c>
      <c r="AB80" s="22"/>
      <c r="AC80" s="22">
        <f t="shared" si="40"/>
        <v>24</v>
      </c>
      <c r="AD80" s="22" t="str">
        <f t="shared" si="40"/>
        <v>Johan Spenkelink</v>
      </c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>
        <f>SUM(AE80:AS80)</f>
        <v>0</v>
      </c>
      <c r="AU80" s="22"/>
      <c r="AV80" s="39">
        <f>AU80/2</f>
        <v>0</v>
      </c>
      <c r="AW80" s="39">
        <f>AT80+AV80</f>
        <v>0</v>
      </c>
      <c r="AX80" s="39">
        <f>AA80</f>
        <v>0</v>
      </c>
      <c r="AY80" s="39">
        <f>AA80+AW80</f>
        <v>0</v>
      </c>
      <c r="AZ80" s="16">
        <v>6</v>
      </c>
    </row>
    <row r="102" spans="1:52" ht="12.75">
      <c r="A102" s="32"/>
      <c r="B102" s="41"/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42"/>
      <c r="AV102" s="42"/>
      <c r="AW102" s="42"/>
      <c r="AX102" s="42"/>
      <c r="AY102" s="42"/>
      <c r="AZ102" s="1"/>
    </row>
    <row r="103" s="2" customFormat="1" ht="12">
      <c r="AZ103" s="1"/>
    </row>
  </sheetData>
  <printOptions/>
  <pageMargins left="0.3937007874015748" right="0.27" top="0.21" bottom="0.27" header="0.23" footer="0.45"/>
  <pageSetup horizontalDpi="600" verticalDpi="600" orientation="landscape" paperSize="9" scale="92" r:id="rId2"/>
  <rowBreaks count="1" manualBreakCount="1">
    <brk id="32" max="255" man="1"/>
  </rowBreaks>
  <colBreaks count="1" manualBreakCount="1">
    <brk id="28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18"/>
  <sheetViews>
    <sheetView workbookViewId="0" topLeftCell="A1">
      <selection activeCell="S17" sqref="S17"/>
    </sheetView>
  </sheetViews>
  <sheetFormatPr defaultColWidth="9.140625" defaultRowHeight="12.75"/>
  <cols>
    <col min="1" max="1" width="3.57421875" style="0" customWidth="1"/>
    <col min="2" max="2" width="17.00390625" style="0" customWidth="1"/>
    <col min="3" max="3" width="12.7109375" style="0" customWidth="1"/>
    <col min="4" max="4" width="8.421875" style="0" customWidth="1"/>
    <col min="5" max="17" width="3.7109375" style="0" customWidth="1"/>
    <col min="22" max="22" width="13.57421875" style="0" customWidth="1"/>
    <col min="23" max="23" width="4.8515625" style="0" customWidth="1"/>
    <col min="24" max="24" width="17.140625" style="0" customWidth="1"/>
    <col min="25" max="25" width="3.7109375" style="0" customWidth="1"/>
    <col min="26" max="26" width="3.57421875" style="0" customWidth="1"/>
    <col min="27" max="28" width="3.421875" style="0" customWidth="1"/>
    <col min="29" max="29" width="4.00390625" style="0" customWidth="1"/>
    <col min="30" max="30" width="3.8515625" style="0" customWidth="1"/>
    <col min="31" max="31" width="3.7109375" style="0" customWidth="1"/>
    <col min="32" max="36" width="3.421875" style="0" customWidth="1"/>
  </cols>
  <sheetData>
    <row r="1" spans="1:44" ht="15.75">
      <c r="A1" s="40" t="s">
        <v>113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2"/>
      <c r="AR1" s="32"/>
    </row>
    <row r="2" spans="1:44" ht="12.7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32"/>
      <c r="AR2" s="32"/>
    </row>
    <row r="3" spans="1:44" ht="12.75">
      <c r="A3" s="4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7" t="s">
        <v>8</v>
      </c>
      <c r="S3" s="8" t="s">
        <v>11</v>
      </c>
      <c r="T3" s="1"/>
      <c r="U3" s="34"/>
      <c r="V3" s="34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1"/>
      <c r="AN3" s="1"/>
      <c r="AO3" s="1"/>
      <c r="AP3" s="2"/>
      <c r="AQ3" s="32"/>
      <c r="AR3" s="32"/>
    </row>
    <row r="4" spans="1:44" ht="12.75">
      <c r="A4" s="10" t="s">
        <v>28</v>
      </c>
      <c r="B4" s="20"/>
      <c r="C4" s="12"/>
      <c r="D4" s="12"/>
      <c r="E4" s="11" t="s">
        <v>29</v>
      </c>
      <c r="F4" s="3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 t="s">
        <v>9</v>
      </c>
      <c r="S4" s="14" t="s">
        <v>12</v>
      </c>
      <c r="T4" s="1"/>
      <c r="U4" s="34"/>
      <c r="V4" s="34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1"/>
      <c r="AN4" s="1"/>
      <c r="AO4" s="1"/>
      <c r="AP4" s="2"/>
      <c r="AQ4" s="32"/>
      <c r="AR4" s="32"/>
    </row>
    <row r="5" spans="1:44" ht="12.75">
      <c r="A5" s="16" t="s">
        <v>4</v>
      </c>
      <c r="B5" s="16" t="s">
        <v>5</v>
      </c>
      <c r="C5" s="16" t="s">
        <v>33</v>
      </c>
      <c r="D5" s="16"/>
      <c r="E5" s="16">
        <v>1</v>
      </c>
      <c r="F5" s="16">
        <v>2</v>
      </c>
      <c r="G5" s="16">
        <v>3</v>
      </c>
      <c r="H5" s="16">
        <v>4</v>
      </c>
      <c r="I5" s="17" t="s">
        <v>137</v>
      </c>
      <c r="J5" s="17" t="s">
        <v>135</v>
      </c>
      <c r="K5" s="17" t="s">
        <v>142</v>
      </c>
      <c r="L5" s="17" t="s">
        <v>136</v>
      </c>
      <c r="M5" s="17">
        <v>6</v>
      </c>
      <c r="N5" s="17">
        <v>7</v>
      </c>
      <c r="O5" s="17">
        <v>8</v>
      </c>
      <c r="P5" s="17">
        <v>11</v>
      </c>
      <c r="Q5" s="17">
        <v>13</v>
      </c>
      <c r="R5" s="10" t="s">
        <v>10</v>
      </c>
      <c r="S5" s="21" t="s">
        <v>13</v>
      </c>
      <c r="T5" s="2"/>
      <c r="U5" s="1"/>
      <c r="V5" s="1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1"/>
      <c r="AN5" s="1"/>
      <c r="AO5" s="1"/>
      <c r="AP5" s="2"/>
      <c r="AQ5" s="32"/>
      <c r="AR5" s="32"/>
    </row>
    <row r="6" spans="1:44" ht="12.75">
      <c r="A6" s="22">
        <v>56</v>
      </c>
      <c r="B6" s="22" t="s">
        <v>109</v>
      </c>
      <c r="C6" s="22" t="s">
        <v>110</v>
      </c>
      <c r="D6" s="22" t="s">
        <v>111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46">
        <f>SUM(D6:Q6)</f>
        <v>0</v>
      </c>
      <c r="S6" s="22">
        <v>157.66</v>
      </c>
      <c r="T6" s="2"/>
      <c r="U6" s="2"/>
      <c r="V6" s="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2"/>
      <c r="AN6" s="2"/>
      <c r="AO6" s="2"/>
      <c r="AP6" s="1"/>
      <c r="AQ6" s="32"/>
      <c r="AR6" s="32"/>
    </row>
    <row r="7" spans="1:44" ht="12.75">
      <c r="A7" s="22">
        <v>57</v>
      </c>
      <c r="B7" s="22" t="s">
        <v>53</v>
      </c>
      <c r="C7" s="22" t="s">
        <v>43</v>
      </c>
      <c r="D7" s="22" t="s">
        <v>112</v>
      </c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46">
        <f>SUM(D7:Q7)</f>
        <v>0</v>
      </c>
      <c r="S7" s="22">
        <v>120.07</v>
      </c>
      <c r="T7" s="2"/>
      <c r="U7" s="2"/>
      <c r="V7" s="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2"/>
      <c r="AN7" s="2"/>
      <c r="AO7" s="2"/>
      <c r="AP7" s="1"/>
      <c r="AQ7" s="32"/>
      <c r="AR7" s="32"/>
    </row>
    <row r="8" spans="1:44" ht="12.75">
      <c r="A8" s="22">
        <v>58</v>
      </c>
      <c r="B8" s="22" t="s">
        <v>54</v>
      </c>
      <c r="C8" s="22" t="s">
        <v>43</v>
      </c>
      <c r="D8" s="22" t="s">
        <v>112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46">
        <f>SUM(D8:Q8)</f>
        <v>0</v>
      </c>
      <c r="S8" s="22">
        <v>143.94</v>
      </c>
      <c r="T8" s="2"/>
      <c r="U8" s="2"/>
      <c r="V8" s="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2"/>
      <c r="AN8" s="2"/>
      <c r="AO8" s="2"/>
      <c r="AP8" s="1"/>
      <c r="AQ8" s="32"/>
      <c r="AR8" s="32"/>
    </row>
    <row r="9" spans="1:44" ht="12.75">
      <c r="A9" s="48"/>
      <c r="B9" s="36"/>
      <c r="C9" s="36"/>
      <c r="D9" s="36"/>
      <c r="E9" s="29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46"/>
      <c r="S9" s="22"/>
      <c r="T9" s="2"/>
      <c r="U9" s="2"/>
      <c r="V9" s="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2"/>
      <c r="AN9" s="2"/>
      <c r="AO9" s="2"/>
      <c r="AP9" s="1"/>
      <c r="AQ9" s="32"/>
      <c r="AR9" s="32"/>
    </row>
    <row r="10" spans="1:44" ht="12.75">
      <c r="A10" s="32"/>
      <c r="B10" s="32"/>
      <c r="C10" s="32"/>
      <c r="D10" s="32"/>
      <c r="E10" s="3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1"/>
      <c r="AQ10" s="32"/>
      <c r="AR10" s="32"/>
    </row>
    <row r="11" spans="1:44" ht="12.75">
      <c r="A11" s="24"/>
      <c r="B11" s="9"/>
      <c r="C11" s="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8" t="s">
        <v>8</v>
      </c>
      <c r="S11" s="43" t="s">
        <v>17</v>
      </c>
      <c r="T11" s="2"/>
      <c r="U11" s="2"/>
      <c r="V11" s="2"/>
      <c r="W11" s="2"/>
      <c r="X11" s="33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1"/>
      <c r="AQ11" s="32"/>
      <c r="AR11" s="32"/>
    </row>
    <row r="12" spans="1:44" ht="12.75">
      <c r="A12" s="10"/>
      <c r="B12" s="20"/>
      <c r="E12" s="10" t="s">
        <v>16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14" t="s">
        <v>9</v>
      </c>
      <c r="S12" s="44" t="s">
        <v>18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1"/>
      <c r="AQ12" s="32"/>
      <c r="AR12" s="32"/>
    </row>
    <row r="13" spans="1:44" ht="12.75">
      <c r="A13" s="16" t="s">
        <v>4</v>
      </c>
      <c r="B13" s="16" t="s">
        <v>5</v>
      </c>
      <c r="C13" s="16" t="s">
        <v>33</v>
      </c>
      <c r="D13" s="16"/>
      <c r="E13" s="16">
        <v>1</v>
      </c>
      <c r="F13" s="16">
        <v>2</v>
      </c>
      <c r="G13" s="16">
        <v>3</v>
      </c>
      <c r="H13" s="16">
        <v>4</v>
      </c>
      <c r="I13" s="17" t="s">
        <v>137</v>
      </c>
      <c r="J13" s="17" t="s">
        <v>135</v>
      </c>
      <c r="K13" s="17" t="s">
        <v>142</v>
      </c>
      <c r="L13" s="17" t="s">
        <v>136</v>
      </c>
      <c r="M13" s="17">
        <v>6</v>
      </c>
      <c r="N13" s="17">
        <v>7</v>
      </c>
      <c r="O13" s="17">
        <v>8</v>
      </c>
      <c r="P13" s="17">
        <v>11</v>
      </c>
      <c r="Q13" s="17">
        <v>13</v>
      </c>
      <c r="R13" s="21" t="s">
        <v>10</v>
      </c>
      <c r="S13" s="20" t="s">
        <v>19</v>
      </c>
      <c r="T13" s="2"/>
      <c r="U13" s="2"/>
      <c r="V13" s="2"/>
      <c r="W13" s="2"/>
      <c r="X13" s="32" t="s">
        <v>30</v>
      </c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1"/>
      <c r="AQ13" s="32"/>
      <c r="AR13" s="32"/>
    </row>
    <row r="14" spans="1:44" ht="12.75">
      <c r="A14" s="22">
        <f aca="true" t="shared" si="0" ref="A14:C16">A6</f>
        <v>56</v>
      </c>
      <c r="B14" s="22" t="str">
        <f t="shared" si="0"/>
        <v>Nigel Egberink</v>
      </c>
      <c r="C14" s="22" t="str">
        <f t="shared" si="0"/>
        <v>Deventer</v>
      </c>
      <c r="D14" s="22" t="s">
        <v>111</v>
      </c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19">
        <f>SUM(C14:O14)</f>
        <v>0</v>
      </c>
      <c r="S14" s="22">
        <v>125.7</v>
      </c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</row>
    <row r="15" spans="1:44" ht="12.75">
      <c r="A15" s="22">
        <f t="shared" si="0"/>
        <v>57</v>
      </c>
      <c r="B15" s="22" t="str">
        <f t="shared" si="0"/>
        <v>Jurgen Bolt</v>
      </c>
      <c r="C15" s="22" t="str">
        <f t="shared" si="0"/>
        <v>Wijhe</v>
      </c>
      <c r="D15" s="22" t="s">
        <v>112</v>
      </c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>
        <f>SUM(C15:Q15)</f>
        <v>0</v>
      </c>
      <c r="S15" s="22">
        <v>109.03</v>
      </c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</row>
    <row r="16" spans="1:44" ht="12.75">
      <c r="A16" s="22">
        <f t="shared" si="0"/>
        <v>58</v>
      </c>
      <c r="B16" s="22" t="str">
        <f t="shared" si="0"/>
        <v>Frank Bolt</v>
      </c>
      <c r="C16" s="22" t="str">
        <f t="shared" si="0"/>
        <v>Wijhe</v>
      </c>
      <c r="D16" s="22" t="s">
        <v>112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>
        <f>SUM(C16:Q16)</f>
        <v>0</v>
      </c>
      <c r="S16" s="22">
        <v>138.41</v>
      </c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</row>
    <row r="17" spans="1:44" ht="12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</row>
    <row r="18" spans="22:44" ht="12.75"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5"/>
  <sheetViews>
    <sheetView workbookViewId="0" topLeftCell="A1">
      <selection activeCell="A9" sqref="A9"/>
    </sheetView>
  </sheetViews>
  <sheetFormatPr defaultColWidth="9.140625" defaultRowHeight="12.75"/>
  <sheetData>
    <row r="1" ht="12.75">
      <c r="A1" s="51"/>
    </row>
    <row r="2" ht="12.75">
      <c r="A2" t="s">
        <v>82</v>
      </c>
    </row>
    <row r="3" ht="12.75">
      <c r="A3" s="51" t="s">
        <v>83</v>
      </c>
    </row>
    <row r="4" ht="12.75">
      <c r="A4" s="51" t="s">
        <v>84</v>
      </c>
    </row>
    <row r="5" ht="12.75">
      <c r="A5" s="51" t="s">
        <v>85</v>
      </c>
    </row>
    <row r="6" ht="12.75">
      <c r="A6" s="51" t="s">
        <v>81</v>
      </c>
    </row>
    <row r="7" ht="12.75">
      <c r="A7" s="51" t="s">
        <v>80</v>
      </c>
    </row>
    <row r="8" ht="12.75">
      <c r="A8" s="51" t="s">
        <v>97</v>
      </c>
    </row>
    <row r="9" ht="12.75">
      <c r="A9" s="51"/>
    </row>
    <row r="10" ht="12.75">
      <c r="A10" s="51" t="s">
        <v>88</v>
      </c>
    </row>
    <row r="13" ht="12.75">
      <c r="A13" s="51" t="s">
        <v>87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20" ht="12.75">
      <c r="A20" t="s">
        <v>94</v>
      </c>
    </row>
    <row r="21" ht="12.75">
      <c r="A21" t="s">
        <v>96</v>
      </c>
    </row>
    <row r="22" ht="12.75">
      <c r="A22" t="s">
        <v>93</v>
      </c>
    </row>
    <row r="25" ht="12.75">
      <c r="A25" t="s">
        <v>95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A.J. KleinJan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A.J. KleinJan</dc:creator>
  <cp:keywords/>
  <dc:description/>
  <cp:lastModifiedBy>daan</cp:lastModifiedBy>
  <cp:lastPrinted>2009-02-15T16:56:10Z</cp:lastPrinted>
  <dcterms:created xsi:type="dcterms:W3CDTF">2001-11-17T12:23:18Z</dcterms:created>
  <dcterms:modified xsi:type="dcterms:W3CDTF">2009-02-15T17:22:17Z</dcterms:modified>
  <cp:category/>
  <cp:version/>
  <cp:contentType/>
  <cp:contentStatus/>
</cp:coreProperties>
</file>