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24030"/>
  <workbookPr/>
  <bookViews>
    <workbookView xWindow="0" yWindow="0" windowWidth="20500" windowHeight="7760" tabRatio="922" activeTab="5"/>
  </bookViews>
  <sheets>
    <sheet name="inschrijving" sheetId="1" r:id="rId1"/>
    <sheet name="startlijst" sheetId="9" r:id="rId2"/>
    <sheet name="dressuur" sheetId="17" r:id="rId3"/>
    <sheet name="vaardigheid" sheetId="19" r:id="rId4"/>
    <sheet name="wegparcours" sheetId="20" r:id="rId5"/>
    <sheet name="uitslag" sheetId="7" r:id="rId6"/>
    <sheet name="omroep" sheetId="21" r:id="rId7"/>
    <sheet name="uitsl drs-vaard" sheetId="22" r:id="rId8"/>
    <sheet name="uitslag (2)" sheetId="24" r:id="rId9"/>
  </sheets>
  <definedNames>
    <definedName name="_xlnm._FilterDatabase" localSheetId="0" hidden="1">'inschrijving'!$H$1:$H$43</definedName>
    <definedName name="_xlnm.Print_Area" localSheetId="2">'dressuur'!$A$1:$K$45</definedName>
    <definedName name="_xlnm.Print_Area" localSheetId="6">'omroep'!$A$1:$O$44</definedName>
    <definedName name="_xlnm.Print_Area" localSheetId="1">'startlijst'!$A$3:$L$43</definedName>
    <definedName name="_xlnm.Print_Area" localSheetId="7">'uitsl drs-vaard'!$B:$AL</definedName>
    <definedName name="_xlnm.Print_Area" localSheetId="5">'uitslag'!$B$1:$AL$53</definedName>
    <definedName name="_xlnm.Print_Area" localSheetId="8">'uitslag (2)'!$B$1:$AV$38</definedName>
    <definedName name="_xlnm.Print_Area" localSheetId="3">'vaardigheid'!$A$1:$H$43</definedName>
    <definedName name="_xlnm.Print_Area" localSheetId="4">'wegparcours'!$A$1:$I$43</definedName>
  </definedNames>
  <calcPr calcId="140001"/>
  <extLst/>
</workbook>
</file>

<file path=xl/comments6.xml><?xml version="1.0" encoding="utf-8"?>
<comments xmlns="http://schemas.openxmlformats.org/spreadsheetml/2006/main">
  <authors>
    <author>Joop Simons</author>
  </authors>
  <commentList>
    <comment ref="S9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H5 3 min wachttijd</t>
        </r>
      </text>
    </comment>
    <comment ref="S10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wachttijd hind 2 3 minuten
</t>
        </r>
      </text>
    </comment>
    <comment ref="S12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H4 wachttijd 2 minuten</t>
        </r>
      </text>
    </comment>
    <comment ref="W12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F eerst verkeerde kant en E niet gehad</t>
        </r>
      </text>
    </comment>
    <comment ref="Y12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B niet gehad
</t>
        </r>
      </text>
    </comment>
    <comment ref="S13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H6 2min wachttijd
H4 2min wachttijd
H5 2 min wachttijd
</t>
        </r>
      </text>
    </comment>
    <comment ref="S17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H5 3 min wachttijd</t>
        </r>
      </text>
    </comment>
    <comment ref="S19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H5 4 min wachttijd
</t>
        </r>
      </text>
    </comment>
  </commentList>
</comments>
</file>

<file path=xl/comments9.xml><?xml version="1.0" encoding="utf-8"?>
<comments xmlns="http://schemas.openxmlformats.org/spreadsheetml/2006/main">
  <authors>
    <author>Joop Simons</author>
  </authors>
  <commentList>
    <comment ref="S9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H5 3 min wachttijd</t>
        </r>
      </text>
    </comment>
    <comment ref="S10" authorId="0">
      <text>
        <r>
          <rPr>
            <b/>
            <sz val="9"/>
            <rFont val="Tahoma"/>
            <family val="2"/>
          </rPr>
          <t>Joop Simons:</t>
        </r>
        <r>
          <rPr>
            <sz val="9"/>
            <rFont val="Tahoma"/>
            <family val="2"/>
          </rPr>
          <t xml:space="preserve">
wachttijd hind 2 3 minuten
</t>
        </r>
      </text>
    </comment>
  </commentList>
</comments>
</file>

<file path=xl/sharedStrings.xml><?xml version="1.0" encoding="utf-8"?>
<sst xmlns="http://schemas.openxmlformats.org/spreadsheetml/2006/main" count="478" uniqueCount="197">
  <si>
    <t>drstijd</t>
  </si>
  <si>
    <t>vaartijd</t>
  </si>
  <si>
    <t>wegtijd</t>
  </si>
  <si>
    <t xml:space="preserve">Nr. </t>
  </si>
  <si>
    <t>Naam</t>
  </si>
  <si>
    <t>Paard / Pony</t>
  </si>
  <si>
    <t>Plaats</t>
  </si>
  <si>
    <t>Ri</t>
  </si>
  <si>
    <t>Dressuur</t>
  </si>
  <si>
    <t>Traject A</t>
  </si>
  <si>
    <t>Arts</t>
  </si>
  <si>
    <t>Hindernissen</t>
  </si>
  <si>
    <t>Totaal</t>
  </si>
  <si>
    <t>Plaatsing</t>
  </si>
  <si>
    <t>H jury</t>
  </si>
  <si>
    <t>jury</t>
  </si>
  <si>
    <t>Straf</t>
  </si>
  <si>
    <t>tijd</t>
  </si>
  <si>
    <t>straf</t>
  </si>
  <si>
    <t>alg</t>
  </si>
  <si>
    <t>stpnt</t>
  </si>
  <si>
    <t>strp</t>
  </si>
  <si>
    <t>naam</t>
  </si>
  <si>
    <t>C</t>
  </si>
  <si>
    <t>ptn</t>
  </si>
  <si>
    <t>pnt</t>
  </si>
  <si>
    <t>str pnt</t>
  </si>
  <si>
    <t>hin</t>
  </si>
  <si>
    <t>vaard</t>
  </si>
  <si>
    <t>HC</t>
  </si>
  <si>
    <t>Tijd</t>
  </si>
  <si>
    <t>drs</t>
  </si>
  <si>
    <t>vaar</t>
  </si>
  <si>
    <t>weg</t>
  </si>
  <si>
    <t>klasse</t>
  </si>
  <si>
    <t>nr.</t>
  </si>
  <si>
    <t>pl</t>
  </si>
  <si>
    <t>gereden</t>
  </si>
  <si>
    <t xml:space="preserve">tijd </t>
  </si>
  <si>
    <t>strfpnt</t>
  </si>
  <si>
    <t>Dressuur ring 1.</t>
  </si>
  <si>
    <t>strafp</t>
  </si>
  <si>
    <t>hoofdjury</t>
  </si>
  <si>
    <t>Klasse</t>
  </si>
  <si>
    <t>punten</t>
  </si>
  <si>
    <t>jury C</t>
  </si>
  <si>
    <t>Jury B</t>
  </si>
  <si>
    <t xml:space="preserve">Overgangstraject </t>
  </si>
  <si>
    <t>Startlijst samengestelde menwedstrijd 26/27-02-2014 Schalkhaar.</t>
  </si>
  <si>
    <t>Startlijst Dressuur samengestelde menwedstrijd 26-02-2014 Schalkhaar.</t>
  </si>
  <si>
    <t>Startlijst Vaardigheid samengestelde menwedstrijd 26-04-2014 Schalkhaar.</t>
  </si>
  <si>
    <t>Startlijst Wegparcours samengestelde menwedstrijd 27-04-2014 Schalkhaar.</t>
  </si>
  <si>
    <t>Uitslag Samengestelde Menwedstrijd 26/27-02-2014 Schalkhaar.</t>
  </si>
  <si>
    <t>Inschrijving samengestelde menwedstrijd 26/27-04-2014 Schalkhaar.</t>
  </si>
  <si>
    <t>Roel Krijnen</t>
  </si>
  <si>
    <t>Jules van Steenhout</t>
  </si>
  <si>
    <t>Dalfsen</t>
  </si>
  <si>
    <t>1pahobby</t>
  </si>
  <si>
    <t>Piet Karelse</t>
  </si>
  <si>
    <t>1pa1</t>
  </si>
  <si>
    <t>R.G. Berkhof</t>
  </si>
  <si>
    <t>Roef</t>
  </si>
  <si>
    <t>Peter Lenselink</t>
  </si>
  <si>
    <t>Yara Sund</t>
  </si>
  <si>
    <t>Eefde</t>
  </si>
  <si>
    <t>Jelmer Reizevoort</t>
  </si>
  <si>
    <t>Ufo</t>
  </si>
  <si>
    <t>Iris Hutterd</t>
  </si>
  <si>
    <t>Itam Bedakki</t>
  </si>
  <si>
    <t>Nijverdal</t>
  </si>
  <si>
    <t>Corjan Versprille</t>
  </si>
  <si>
    <t>Tahnee van de Sollenburg</t>
  </si>
  <si>
    <t>Zeewolde</t>
  </si>
  <si>
    <t>1pa2</t>
  </si>
  <si>
    <t>Sandra Derksen</t>
  </si>
  <si>
    <t>Speykbosch Don Diez</t>
  </si>
  <si>
    <t>Hellevoetsluis</t>
  </si>
  <si>
    <t xml:space="preserve">John Hol </t>
  </si>
  <si>
    <t>Wanted</t>
  </si>
  <si>
    <t>Everdingen</t>
  </si>
  <si>
    <t>Nelleke Oosterhof</t>
  </si>
  <si>
    <t>Pro-ente</t>
  </si>
  <si>
    <t>Scherpenzeel</t>
  </si>
  <si>
    <t>1pa3</t>
  </si>
  <si>
    <t>Theo Spit</t>
  </si>
  <si>
    <t>Bruno/Ceasar</t>
  </si>
  <si>
    <t>Oldenzaal</t>
  </si>
  <si>
    <t>2pa1</t>
  </si>
  <si>
    <t>Martie van den Bosch</t>
  </si>
  <si>
    <t>Cendy/Barona</t>
  </si>
  <si>
    <t>Ugchelen</t>
  </si>
  <si>
    <t>2pa2</t>
  </si>
  <si>
    <t>W.Veldboom</t>
  </si>
  <si>
    <t>M.G. Montauban</t>
  </si>
  <si>
    <t>Romke Anna/Yfke/Eindelo's Agossie</t>
  </si>
  <si>
    <t>Stroe</t>
  </si>
  <si>
    <t>Martien Bömer</t>
  </si>
  <si>
    <t>Frids/Djimmer</t>
  </si>
  <si>
    <t>Wenum Wiesel</t>
  </si>
  <si>
    <t>Herman Simmelink</t>
  </si>
  <si>
    <t>Jelle S van Veld Olthof/ Jikke S van Veld Olthof</t>
  </si>
  <si>
    <t>Neede</t>
  </si>
  <si>
    <t>2pa3</t>
  </si>
  <si>
    <t>Miralda Otten</t>
  </si>
  <si>
    <t>Zeros/Bongo</t>
  </si>
  <si>
    <t>Ravenswaaij</t>
  </si>
  <si>
    <t>Joyce Eekmate</t>
  </si>
  <si>
    <t xml:space="preserve">Beijering's Rosemarie </t>
  </si>
  <si>
    <t>Schalkhaar</t>
  </si>
  <si>
    <t>1pohobby</t>
  </si>
  <si>
    <t>Ramona Theunisse</t>
  </si>
  <si>
    <t>Gonnie van de Melder</t>
  </si>
  <si>
    <t>Zelhem</t>
  </si>
  <si>
    <t>1po1</t>
  </si>
  <si>
    <t>Marieke Witteveen-Versluis</t>
  </si>
  <si>
    <t>Lizzy</t>
  </si>
  <si>
    <t>Apeldoorn</t>
  </si>
  <si>
    <t>Desiree van Lambalgen-van Hierden</t>
  </si>
  <si>
    <t>Rakt's Jeffrey</t>
  </si>
  <si>
    <t>Putten</t>
  </si>
  <si>
    <t>1po2</t>
  </si>
  <si>
    <t>Louis van Haren</t>
  </si>
  <si>
    <t>Luc</t>
  </si>
  <si>
    <t>Vierlingsbeek</t>
  </si>
  <si>
    <t>Joop Aalderink</t>
  </si>
  <si>
    <t>Carillio</t>
  </si>
  <si>
    <t>Toldijk</t>
  </si>
  <si>
    <t>1po3</t>
  </si>
  <si>
    <t>Francisca Lanke</t>
  </si>
  <si>
    <t>Amber</t>
  </si>
  <si>
    <t>Jurgen Tijssen</t>
  </si>
  <si>
    <t>Elmo</t>
  </si>
  <si>
    <t>Nieuw-Heeten</t>
  </si>
  <si>
    <t>Ramon Oosterveld</t>
  </si>
  <si>
    <t>Hollandscheveld</t>
  </si>
  <si>
    <t>2po1</t>
  </si>
  <si>
    <t>Marco de Winkel</t>
  </si>
  <si>
    <t>Lars/Guus</t>
  </si>
  <si>
    <t>Eerbeek</t>
  </si>
  <si>
    <t>Sven Jansen</t>
  </si>
  <si>
    <t>Kees/ Marie Mathilde</t>
  </si>
  <si>
    <t>Nijkerkerveen</t>
  </si>
  <si>
    <t>Geert Pol</t>
  </si>
  <si>
    <t>Wilp</t>
  </si>
  <si>
    <t>2po3</t>
  </si>
  <si>
    <t>Klaas de Haan</t>
  </si>
  <si>
    <t>Natz/Master</t>
  </si>
  <si>
    <t>Jouswier</t>
  </si>
  <si>
    <t>Dick Bolt</t>
  </si>
  <si>
    <t>Nancy/Falco/Eline</t>
  </si>
  <si>
    <t>Wijhe</t>
  </si>
  <si>
    <t>tapo2</t>
  </si>
  <si>
    <t>Rob Dijkhuis</t>
  </si>
  <si>
    <t>Amigo/Belg/Dino/Boy/Theo</t>
  </si>
  <si>
    <t>Geesteren</t>
  </si>
  <si>
    <t>4po3</t>
  </si>
  <si>
    <t>Nora Schottert</t>
  </si>
  <si>
    <t>Sabiene/ Henry/ Ponnie/ Sander</t>
  </si>
  <si>
    <t>Ommen</t>
  </si>
  <si>
    <t>4pohobby</t>
  </si>
  <si>
    <t>Hengelo</t>
  </si>
  <si>
    <t>Veldstar Risk</t>
  </si>
  <si>
    <t>Jaquar/Silverster</t>
  </si>
  <si>
    <t>Alex/Justin</t>
  </si>
  <si>
    <t>Traject B</t>
  </si>
  <si>
    <t>Woopy</t>
  </si>
  <si>
    <t>Kats</t>
  </si>
  <si>
    <t>Zwolle</t>
  </si>
  <si>
    <t>B / E</t>
  </si>
  <si>
    <t>Programma.</t>
  </si>
  <si>
    <t>Dressuur ring 2</t>
  </si>
  <si>
    <t>ng</t>
  </si>
  <si>
    <t>uitsl</t>
  </si>
  <si>
    <t>Beste combinatie dressuur / vaardigheid.</t>
  </si>
  <si>
    <t>1e prijs 5 baal zaagsel</t>
  </si>
  <si>
    <t>1e prijs 1 zak brokken + 1 halster</t>
  </si>
  <si>
    <t>Klein Kromhof</t>
  </si>
  <si>
    <t>2e prijs 1 zak Brokken</t>
  </si>
  <si>
    <t>1e prijs 1 zak brokken / 1 waardebon Subli</t>
  </si>
  <si>
    <t>VMB / Subli</t>
  </si>
  <si>
    <t>VMB</t>
  </si>
  <si>
    <t>1e prijs 1 zak Subi + 1 halster</t>
  </si>
  <si>
    <t>Subli</t>
  </si>
  <si>
    <t>Zuid oost Salland</t>
  </si>
  <si>
    <t>Zuid Oost Salland</t>
  </si>
  <si>
    <t>1 span paarden klasse 1</t>
  </si>
  <si>
    <t>1 span paarden klasse 2 en 3</t>
  </si>
  <si>
    <t>2 span paarden klasse 1 en 2</t>
  </si>
  <si>
    <t>2 span paarden klasse 3</t>
  </si>
  <si>
    <t>1 span pony's klasse 1 en 2</t>
  </si>
  <si>
    <t>1 span pony's klasse 3</t>
  </si>
  <si>
    <t>2 span pony's klasse 1  en 3</t>
  </si>
  <si>
    <t>4 span pony's klasse 3</t>
  </si>
  <si>
    <t xml:space="preserve">Hobbyklasse </t>
  </si>
  <si>
    <t>1e prijs 2 zak brokken + 1 halster</t>
  </si>
  <si>
    <t>1e prijs Diversen</t>
  </si>
  <si>
    <t>Uitslag Samengestelde Menwedstrijd 26/27-04-2014 Schalkhaar.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</si>
</sst>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F400]h:mm:ss\ AM/PM"/>
    <numFmt numFmtId="166" formatCode="[$-413]General"/>
  </numFmts>
  <fonts count="25">
    <font>
      <sz val="10"/>
      <color indexed="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u val="single"/>
      <sz val="7.5"/>
      <color indexed="12"/>
      <name val="Arial"/>
      <family val="2"/>
    </font>
    <font>
      <b/>
      <sz val="10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name val="Arial"/>
      <family val="2"/>
    </font>
    <font>
      <sz val="11"/>
      <name val="Arial"/>
      <family val="2"/>
    </font>
    <font>
      <u val="single"/>
      <sz val="7.5"/>
      <name val="Arial"/>
      <family val="2"/>
    </font>
    <font>
      <b/>
      <sz val="11"/>
      <name val="Arial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color indexed="8"/>
      <name val="Arial"/>
      <family val="2"/>
    </font>
    <font>
      <sz val="11"/>
      <color indexed="8"/>
      <name val="Verdana"/>
      <family val="2"/>
    </font>
    <font>
      <sz val="9"/>
      <name val="Times New Roman"/>
      <family val="1"/>
    </font>
    <font>
      <sz val="11"/>
      <name val="Verdana"/>
      <family val="2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9"/>
      <name val="Tahoma"/>
      <family val="2"/>
    </font>
    <font>
      <b/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6" fontId="21" fillId="0" borderId="0" applyBorder="0" applyProtection="0">
      <alignment/>
    </xf>
    <xf numFmtId="0" fontId="3" fillId="0" borderId="0" applyNumberFormat="0" applyFill="0" applyBorder="0">
      <alignment/>
      <protection locked="0"/>
    </xf>
    <xf numFmtId="0" fontId="20" fillId="0" borderId="0">
      <alignment/>
      <protection/>
    </xf>
  </cellStyleXfs>
  <cellXfs count="160">
    <xf numFmtId="0" fontId="0" fillId="0" borderId="0" xfId="0"/>
    <xf numFmtId="0" fontId="0" fillId="0" borderId="0" xfId="0" applyFill="1" applyBorder="1" applyAlignment="1">
      <alignment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 applyAlignment="1">
      <alignment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0" fontId="3" fillId="0" borderId="0" xfId="21" applyFill="1" applyBorder="1" applyAlignment="1" applyProtection="1">
      <alignment/>
      <protection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1" fontId="4" fillId="0" borderId="0" xfId="0" applyNumberFormat="1" applyFont="1" applyAlignment="1">
      <alignment horizontal="center"/>
    </xf>
    <xf numFmtId="1" fontId="4" fillId="0" borderId="0" xfId="0" applyNumberFormat="1" applyFont="1" applyAlignment="1">
      <alignment horizontal="left"/>
    </xf>
    <xf numFmtId="2" fontId="4" fillId="0" borderId="0" xfId="0" applyNumberFormat="1" applyFont="1" applyAlignment="1">
      <alignment horizontal="center"/>
    </xf>
    <xf numFmtId="0" fontId="4" fillId="0" borderId="0" xfId="0" applyFont="1"/>
    <xf numFmtId="0" fontId="1" fillId="0" borderId="0" xfId="0" applyNumberFormat="1" applyFont="1" applyAlignment="1">
      <alignment horizontal="center"/>
    </xf>
    <xf numFmtId="1" fontId="0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2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1" fontId="1" fillId="0" borderId="0" xfId="0" applyNumberFormat="1" applyFont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5" fillId="0" borderId="0" xfId="0" applyNumberFormat="1" applyFont="1" applyFill="1" applyBorder="1" applyAlignment="1">
      <alignment horizontal="right"/>
    </xf>
    <xf numFmtId="1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1" fontId="1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1" fillId="0" borderId="0" xfId="0" applyFont="1" applyFill="1" applyBorder="1"/>
    <xf numFmtId="165" fontId="1" fillId="0" borderId="0" xfId="0" applyNumberFormat="1" applyFont="1" applyFill="1" applyBorder="1" applyAlignment="1">
      <alignment horizontal="right"/>
    </xf>
    <xf numFmtId="21" fontId="1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horizontal="right"/>
    </xf>
    <xf numFmtId="165" fontId="5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right"/>
    </xf>
    <xf numFmtId="165" fontId="0" fillId="0" borderId="0" xfId="0" applyNumberForma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left"/>
    </xf>
    <xf numFmtId="1" fontId="6" fillId="0" borderId="0" xfId="0" applyNumberFormat="1" applyFont="1" applyAlignment="1">
      <alignment horizontal="center"/>
    </xf>
    <xf numFmtId="2" fontId="6" fillId="0" borderId="0" xfId="0" applyNumberFormat="1" applyFont="1" applyAlignment="1">
      <alignment horizontal="center"/>
    </xf>
    <xf numFmtId="0" fontId="7" fillId="0" borderId="0" xfId="0" applyNumberFormat="1" applyFont="1" applyAlignment="1">
      <alignment horizontal="center"/>
    </xf>
    <xf numFmtId="0" fontId="6" fillId="0" borderId="0" xfId="0" applyFont="1"/>
    <xf numFmtId="165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1" fontId="2" fillId="0" borderId="0" xfId="0" applyNumberFormat="1" applyFont="1" applyFill="1" applyBorder="1" applyAlignment="1">
      <alignment horizontal="right"/>
    </xf>
    <xf numFmtId="1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 horizontal="left"/>
    </xf>
    <xf numFmtId="1" fontId="0" fillId="0" borderId="0" xfId="0" applyNumberFormat="1" applyFont="1" applyFill="1" applyBorder="1" applyAlignment="1">
      <alignment horizontal="left"/>
    </xf>
    <xf numFmtId="0" fontId="8" fillId="0" borderId="0" xfId="2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1" fontId="4" fillId="0" borderId="0" xfId="0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165" fontId="4" fillId="0" borderId="0" xfId="0" applyNumberFormat="1" applyFont="1" applyFill="1" applyBorder="1" applyAlignment="1">
      <alignment horizontal="right"/>
    </xf>
    <xf numFmtId="0" fontId="9" fillId="0" borderId="0" xfId="21" applyFont="1" applyFill="1" applyBorder="1" applyAlignment="1" applyProtection="1">
      <alignment/>
      <protection/>
    </xf>
    <xf numFmtId="1" fontId="1" fillId="0" borderId="0" xfId="0" applyNumberFormat="1" applyFont="1" applyFill="1" applyBorder="1" applyAlignment="1">
      <alignment horizontal="left"/>
    </xf>
    <xf numFmtId="1" fontId="1" fillId="0" borderId="0" xfId="0" applyNumberFormat="1" applyFont="1" applyFill="1" applyBorder="1" applyAlignment="1">
      <alignment horizontal="right"/>
    </xf>
    <xf numFmtId="2" fontId="1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2" fontId="1" fillId="0" borderId="0" xfId="0" applyNumberFormat="1" applyFont="1"/>
    <xf numFmtId="0" fontId="1" fillId="0" borderId="0" xfId="21" applyFont="1" applyFill="1" applyBorder="1" applyAlignment="1" applyProtection="1">
      <alignment/>
      <protection/>
    </xf>
    <xf numFmtId="0" fontId="1" fillId="0" borderId="0" xfId="21" applyFont="1" applyFill="1" applyBorder="1" applyAlignment="1" applyProtection="1">
      <alignment/>
      <protection locked="0"/>
    </xf>
    <xf numFmtId="0" fontId="9" fillId="0" borderId="0" xfId="21" applyFont="1" applyAlignment="1" applyProtection="1">
      <alignment/>
      <protection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1" fontId="1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left"/>
    </xf>
    <xf numFmtId="1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2" fontId="7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/>
    <xf numFmtId="1" fontId="7" fillId="0" borderId="0" xfId="0" applyNumberFormat="1" applyFont="1"/>
    <xf numFmtId="2" fontId="7" fillId="0" borderId="0" xfId="0" applyNumberFormat="1" applyFont="1"/>
    <xf numFmtId="0" fontId="4" fillId="0" borderId="0" xfId="0" applyFont="1" applyFill="1" applyBorder="1" applyAlignment="1">
      <alignment/>
    </xf>
    <xf numFmtId="0" fontId="9" fillId="0" borderId="0" xfId="21" applyFont="1" applyFill="1" applyBorder="1" applyAlignment="1" applyProtection="1">
      <alignment/>
      <protection/>
    </xf>
    <xf numFmtId="2" fontId="4" fillId="0" borderId="0" xfId="0" applyNumberFormat="1" applyFont="1" applyFill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8" fillId="0" borderId="0" xfId="21" applyFont="1" applyAlignment="1" applyProtection="1">
      <alignment/>
      <protection/>
    </xf>
    <xf numFmtId="0" fontId="10" fillId="0" borderId="0" xfId="0" applyFont="1" applyFill="1" applyBorder="1" applyAlignment="1" applyProtection="1">
      <alignment horizontal="center" vertical="top"/>
      <protection locked="0"/>
    </xf>
    <xf numFmtId="0" fontId="11" fillId="0" borderId="0" xfId="21" applyFont="1" applyAlignment="1" applyProtection="1">
      <alignment vertical="center" wrapText="1"/>
      <protection/>
    </xf>
    <xf numFmtId="0" fontId="10" fillId="0" borderId="0" xfId="0" applyFont="1" applyAlignment="1">
      <alignment horizontal="center"/>
    </xf>
    <xf numFmtId="0" fontId="0" fillId="0" borderId="0" xfId="0" applyFont="1"/>
    <xf numFmtId="49" fontId="10" fillId="0" borderId="0" xfId="21" applyNumberFormat="1" applyFont="1" applyFill="1" applyBorder="1" applyAlignment="1" applyProtection="1">
      <alignment horizontal="center"/>
      <protection/>
    </xf>
    <xf numFmtId="0" fontId="4" fillId="0" borderId="0" xfId="21" applyFont="1" applyFill="1" applyBorder="1" applyAlignment="1" applyProtection="1">
      <alignment/>
      <protection/>
    </xf>
    <xf numFmtId="0" fontId="8" fillId="0" borderId="0" xfId="21" applyFont="1" applyAlignment="1" applyProtection="1">
      <alignment vertical="center" wrapText="1"/>
      <protection/>
    </xf>
    <xf numFmtId="0" fontId="0" fillId="0" borderId="0" xfId="0" applyFont="1" applyAlignment="1">
      <alignment horizontal="left"/>
    </xf>
    <xf numFmtId="0" fontId="1" fillId="0" borderId="0" xfId="21" applyFont="1" applyFill="1" applyBorder="1" applyAlignment="1" applyProtection="1">
      <alignment vertical="top"/>
      <protection locked="0"/>
    </xf>
    <xf numFmtId="0" fontId="11" fillId="0" borderId="0" xfId="21" applyFont="1" applyFill="1" applyBorder="1" applyAlignment="1" applyProtection="1">
      <alignment/>
      <protection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1" fillId="2" borderId="0" xfId="0" applyFont="1" applyFill="1" applyBorder="1" applyAlignment="1" applyProtection="1">
      <alignment vertical="top"/>
      <protection locked="0"/>
    </xf>
    <xf numFmtId="0" fontId="13" fillId="0" borderId="0" xfId="0" applyFont="1"/>
    <xf numFmtId="0" fontId="3" fillId="0" borderId="0" xfId="21" applyAlignment="1" applyProtection="1">
      <alignment/>
      <protection/>
    </xf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0" fillId="0" borderId="0" xfId="0" applyFont="1" applyFill="1" applyBorder="1" applyAlignment="1">
      <alignment horizontal="center"/>
    </xf>
    <xf numFmtId="0" fontId="18" fillId="0" borderId="0" xfId="0" applyFont="1"/>
    <xf numFmtId="0" fontId="1" fillId="0" borderId="0" xfId="0" applyFont="1"/>
    <xf numFmtId="0" fontId="19" fillId="0" borderId="0" xfId="0" applyFont="1"/>
    <xf numFmtId="0" fontId="4" fillId="0" borderId="0" xfId="0" applyFont="1"/>
    <xf numFmtId="164" fontId="2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1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4" fontId="1" fillId="0" borderId="0" xfId="0" applyNumberFormat="1" applyFont="1" applyFill="1" applyAlignment="1">
      <alignment horizontal="center"/>
    </xf>
    <xf numFmtId="1" fontId="1" fillId="0" borderId="0" xfId="0" applyNumberFormat="1" applyFont="1" applyFill="1" applyAlignment="1">
      <alignment horizontal="center"/>
    </xf>
    <xf numFmtId="0" fontId="20" fillId="0" borderId="0" xfId="22">
      <alignment/>
      <protection/>
    </xf>
    <xf numFmtId="166" fontId="21" fillId="0" borderId="0" xfId="20" applyFont="1" applyFill="1" applyAlignment="1">
      <alignment/>
    </xf>
    <xf numFmtId="166" fontId="22" fillId="0" borderId="0" xfId="20" applyFont="1" applyFill="1" applyAlignment="1">
      <alignment/>
    </xf>
    <xf numFmtId="165" fontId="1" fillId="3" borderId="0" xfId="0" applyNumberFormat="1" applyFont="1" applyFill="1" applyBorder="1" applyAlignment="1">
      <alignment horizontal="right"/>
    </xf>
    <xf numFmtId="165" fontId="1" fillId="3" borderId="0" xfId="0" applyNumberFormat="1" applyFont="1" applyFill="1" applyBorder="1" applyAlignment="1">
      <alignment horizontal="right"/>
    </xf>
    <xf numFmtId="0" fontId="1" fillId="3" borderId="0" xfId="0" applyFont="1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1" fontId="4" fillId="0" borderId="0" xfId="0" applyNumberFormat="1" applyFont="1" applyFill="1" applyBorder="1" applyAlignment="1">
      <alignment horizontal="left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Hyperlink" xfId="21"/>
    <cellStyle name="Standaard 2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7"/>
  <sheetViews>
    <sheetView zoomScale="75" zoomScaleNormal="75" zoomScalePageLayoutView="75" workbookViewId="0" topLeftCell="A1">
      <selection activeCell="O20" sqref="O20"/>
    </sheetView>
  </sheetViews>
  <sheetFormatPr defaultColWidth="8.8515625" defaultRowHeight="12.75"/>
  <cols>
    <col min="1" max="3" width="8.8515625" style="19" customWidth="1"/>
    <col min="4" max="4" width="4.7109375" style="19" customWidth="1"/>
    <col min="5" max="5" width="7.7109375" style="20" customWidth="1"/>
    <col min="6" max="6" width="1.421875" style="24" customWidth="1"/>
    <col min="7" max="7" width="34.8515625" style="17" customWidth="1"/>
    <col min="8" max="8" width="2.8515625" style="17" customWidth="1"/>
    <col min="9" max="9" width="45.28125" style="17" customWidth="1"/>
    <col min="10" max="10" width="13.00390625" style="17" customWidth="1"/>
    <col min="11" max="11" width="15.7109375" style="23" customWidth="1"/>
    <col min="12" max="12" width="3.421875" style="21" customWidth="1"/>
    <col min="13" max="15" width="10.7109375" style="43" customWidth="1"/>
    <col min="16" max="16" width="5.140625" style="19" customWidth="1"/>
    <col min="17" max="17" width="18.140625" style="19" customWidth="1"/>
    <col min="18" max="18" width="8.8515625" style="19" customWidth="1"/>
    <col min="19" max="19" width="16.421875" style="19" customWidth="1"/>
    <col min="20" max="20" width="32.421875" style="19" customWidth="1"/>
    <col min="21" max="21" width="15.8515625" style="19" customWidth="1"/>
    <col min="22" max="22" width="22.421875" style="19" customWidth="1"/>
    <col min="23" max="16384" width="8.8515625" style="19" customWidth="1"/>
  </cols>
  <sheetData>
    <row r="1" spans="5:15" s="81" customFormat="1" ht="12.75">
      <c r="E1" s="82"/>
      <c r="F1" s="83"/>
      <c r="G1" s="41"/>
      <c r="I1" s="41"/>
      <c r="J1" s="41"/>
      <c r="K1" s="84"/>
      <c r="L1" s="85"/>
      <c r="M1" s="86"/>
      <c r="N1" s="86"/>
      <c r="O1" s="86"/>
    </row>
    <row r="3" ht="12.75">
      <c r="I3" s="41" t="s">
        <v>169</v>
      </c>
    </row>
    <row r="5" spans="6:7" ht="12.75">
      <c r="F5" s="21"/>
      <c r="G5" s="41" t="s">
        <v>53</v>
      </c>
    </row>
    <row r="6" spans="6:22" ht="12.75">
      <c r="F6" s="21"/>
      <c r="G6" s="22"/>
      <c r="Q6" s="27"/>
      <c r="R6" s="27"/>
      <c r="S6" s="27"/>
      <c r="T6" s="27"/>
      <c r="U6" s="27"/>
      <c r="V6" s="87"/>
    </row>
    <row r="7" spans="1:21" ht="13">
      <c r="A7" s="19" t="s">
        <v>31</v>
      </c>
      <c r="B7" s="19" t="s">
        <v>32</v>
      </c>
      <c r="C7" s="19" t="s">
        <v>33</v>
      </c>
      <c r="D7" s="19" t="s">
        <v>29</v>
      </c>
      <c r="E7" s="20" t="s">
        <v>3</v>
      </c>
      <c r="F7" s="21"/>
      <c r="G7" s="17" t="s">
        <v>4</v>
      </c>
      <c r="I7" s="17" t="s">
        <v>5</v>
      </c>
      <c r="J7" s="17" t="s">
        <v>6</v>
      </c>
      <c r="K7" s="23" t="s">
        <v>43</v>
      </c>
      <c r="L7" s="21" t="s">
        <v>7</v>
      </c>
      <c r="M7" s="43" t="s">
        <v>0</v>
      </c>
      <c r="N7" s="43" t="s">
        <v>1</v>
      </c>
      <c r="O7" s="43" t="s">
        <v>2</v>
      </c>
      <c r="Q7" s="126"/>
      <c r="R7" s="126"/>
      <c r="S7" s="127"/>
      <c r="T7" s="126"/>
      <c r="U7" s="126"/>
    </row>
    <row r="9" spans="1:25" ht="14">
      <c r="A9" s="44">
        <v>0.006944444444444444</v>
      </c>
      <c r="B9" s="44">
        <v>0.006944444444444444</v>
      </c>
      <c r="C9" s="44">
        <v>0.003472222222222222</v>
      </c>
      <c r="E9" s="89">
        <v>1</v>
      </c>
      <c r="F9" s="27"/>
      <c r="G9" s="25" t="s">
        <v>54</v>
      </c>
      <c r="H9" s="25"/>
      <c r="I9" s="149" t="s">
        <v>55</v>
      </c>
      <c r="J9" s="25" t="s">
        <v>56</v>
      </c>
      <c r="K9" s="28" t="s">
        <v>57</v>
      </c>
      <c r="L9" s="29">
        <v>1</v>
      </c>
      <c r="M9" s="43">
        <v>0.4166666666666667</v>
      </c>
      <c r="N9" s="43">
        <v>0.4375</v>
      </c>
      <c r="O9" s="150">
        <v>0.4583333333333333</v>
      </c>
      <c r="P9" s="18"/>
      <c r="Q9" s="114"/>
      <c r="R9" s="114"/>
      <c r="S9" s="114"/>
      <c r="T9" s="27"/>
      <c r="U9" s="27"/>
      <c r="V9" s="96"/>
      <c r="W9" s="81"/>
      <c r="X9" s="81"/>
      <c r="Y9" s="27"/>
    </row>
    <row r="10" spans="1:24" ht="13">
      <c r="A10" s="44">
        <v>0.006944444444444444</v>
      </c>
      <c r="B10" s="44">
        <v>0.006944444444444444</v>
      </c>
      <c r="C10" s="44">
        <v>0.003472222222222222</v>
      </c>
      <c r="E10" s="89">
        <v>1461</v>
      </c>
      <c r="F10" s="31"/>
      <c r="G10" s="25" t="s">
        <v>58</v>
      </c>
      <c r="H10" s="25"/>
      <c r="I10" s="27" t="s">
        <v>165</v>
      </c>
      <c r="J10" s="25" t="s">
        <v>166</v>
      </c>
      <c r="K10" s="28" t="s">
        <v>59</v>
      </c>
      <c r="L10" s="29">
        <v>1</v>
      </c>
      <c r="M10" s="43">
        <f aca="true" t="shared" si="0" ref="M10:M19">M9+A9</f>
        <v>0.4236111111111111</v>
      </c>
      <c r="N10" s="43">
        <f aca="true" t="shared" si="1" ref="N10:N19">N9+B9</f>
        <v>0.4444444444444444</v>
      </c>
      <c r="O10" s="150">
        <v>0.5</v>
      </c>
      <c r="P10" s="18"/>
      <c r="Q10" s="116"/>
      <c r="R10" s="116"/>
      <c r="S10" s="116"/>
      <c r="T10" s="27"/>
      <c r="U10" s="25"/>
      <c r="V10" s="97"/>
      <c r="W10" s="111"/>
      <c r="X10" s="111"/>
    </row>
    <row r="11" spans="1:24" ht="14">
      <c r="A11" s="44">
        <v>0.006944444444444444</v>
      </c>
      <c r="B11" s="44">
        <v>0.006944444444444444</v>
      </c>
      <c r="C11" s="44">
        <v>0.003472222222222222</v>
      </c>
      <c r="E11" s="89">
        <v>3234</v>
      </c>
      <c r="F11" s="31"/>
      <c r="G11" s="25" t="s">
        <v>60</v>
      </c>
      <c r="H11" s="25"/>
      <c r="I11" s="149" t="s">
        <v>61</v>
      </c>
      <c r="J11" s="25" t="s">
        <v>167</v>
      </c>
      <c r="K11" s="28" t="s">
        <v>59</v>
      </c>
      <c r="L11" s="29">
        <v>1</v>
      </c>
      <c r="M11" s="43">
        <f t="shared" si="0"/>
        <v>0.4305555555555555</v>
      </c>
      <c r="N11" s="43">
        <f t="shared" si="1"/>
        <v>0.45138888888888884</v>
      </c>
      <c r="O11" s="151">
        <v>0.5034722222222222</v>
      </c>
      <c r="P11" s="18"/>
      <c r="Q11" s="116"/>
      <c r="R11" s="116"/>
      <c r="S11" s="116"/>
      <c r="T11" s="32"/>
      <c r="U11" s="27"/>
      <c r="V11" s="14"/>
      <c r="W11" s="111"/>
      <c r="X11" s="111"/>
    </row>
    <row r="12" spans="1:24" ht="14">
      <c r="A12" s="44">
        <v>0.00694444444444444</v>
      </c>
      <c r="B12" s="44">
        <v>0.00694444444444444</v>
      </c>
      <c r="C12" s="44">
        <v>0.00347222222222222</v>
      </c>
      <c r="E12" s="89">
        <v>2072</v>
      </c>
      <c r="F12" s="31"/>
      <c r="G12" s="25" t="s">
        <v>62</v>
      </c>
      <c r="H12" s="25"/>
      <c r="I12" s="149" t="s">
        <v>63</v>
      </c>
      <c r="J12" s="25" t="s">
        <v>64</v>
      </c>
      <c r="K12" s="28" t="s">
        <v>59</v>
      </c>
      <c r="L12" s="29">
        <v>1</v>
      </c>
      <c r="M12" s="43">
        <f t="shared" si="0"/>
        <v>0.43749999999999994</v>
      </c>
      <c r="N12" s="43">
        <f t="shared" si="1"/>
        <v>0.45833333333333326</v>
      </c>
      <c r="O12" s="150">
        <v>0.5069444444444444</v>
      </c>
      <c r="P12" s="18"/>
      <c r="Q12" s="116"/>
      <c r="R12" s="116"/>
      <c r="S12" s="116"/>
      <c r="T12" s="133"/>
      <c r="U12" s="133"/>
      <c r="V12" s="96"/>
      <c r="W12" s="111"/>
      <c r="X12" s="111"/>
    </row>
    <row r="13" spans="1:24" ht="14">
      <c r="A13" s="44">
        <v>0.00694444444444444</v>
      </c>
      <c r="B13" s="44">
        <v>0.00694444444444444</v>
      </c>
      <c r="C13" s="44">
        <v>0.00347222222222222</v>
      </c>
      <c r="E13" s="89">
        <v>3448</v>
      </c>
      <c r="F13" s="31"/>
      <c r="G13" s="25" t="s">
        <v>65</v>
      </c>
      <c r="H13" s="25"/>
      <c r="I13" s="149" t="s">
        <v>66</v>
      </c>
      <c r="J13" s="25" t="s">
        <v>160</v>
      </c>
      <c r="K13" s="28" t="s">
        <v>59</v>
      </c>
      <c r="L13" s="29">
        <v>1</v>
      </c>
      <c r="M13" s="43">
        <f t="shared" si="0"/>
        <v>0.44444444444444436</v>
      </c>
      <c r="N13" s="43">
        <f t="shared" si="1"/>
        <v>0.4652777777777777</v>
      </c>
      <c r="O13" s="150">
        <v>0.5104166666666666</v>
      </c>
      <c r="P13" s="18"/>
      <c r="Q13" s="114"/>
      <c r="R13" s="114"/>
      <c r="S13" s="114"/>
      <c r="T13" s="93"/>
      <c r="U13" s="27"/>
      <c r="V13" s="96"/>
      <c r="W13" s="111"/>
      <c r="X13" s="111"/>
    </row>
    <row r="14" spans="1:24" ht="14">
      <c r="A14" s="44">
        <v>0.00694444444444444</v>
      </c>
      <c r="B14" s="44">
        <v>0.00694444444444444</v>
      </c>
      <c r="C14" s="44">
        <v>0.00347222222222222</v>
      </c>
      <c r="E14" s="89">
        <v>3395</v>
      </c>
      <c r="F14" s="31"/>
      <c r="G14" s="25" t="s">
        <v>67</v>
      </c>
      <c r="H14" s="25"/>
      <c r="I14" s="149" t="s">
        <v>68</v>
      </c>
      <c r="J14" s="25" t="s">
        <v>69</v>
      </c>
      <c r="K14" s="28" t="s">
        <v>59</v>
      </c>
      <c r="L14" s="29">
        <v>1</v>
      </c>
      <c r="M14" s="43">
        <f t="shared" si="0"/>
        <v>0.4513888888888888</v>
      </c>
      <c r="N14" s="43">
        <f t="shared" si="1"/>
        <v>0.4722222222222221</v>
      </c>
      <c r="O14" s="150">
        <v>0.513888888888889</v>
      </c>
      <c r="P14" s="18"/>
      <c r="Q14" s="118"/>
      <c r="R14" s="118"/>
      <c r="S14" s="114"/>
      <c r="T14" s="26"/>
      <c r="U14" s="25"/>
      <c r="V14" s="117"/>
      <c r="W14" s="111"/>
      <c r="X14" s="111"/>
    </row>
    <row r="15" spans="1:24" ht="14">
      <c r="A15" s="44">
        <v>0.00694444444444444</v>
      </c>
      <c r="B15" s="44">
        <v>0.00694444444444444</v>
      </c>
      <c r="C15" s="44">
        <v>0.00347222222222222</v>
      </c>
      <c r="E15" s="89">
        <v>1541</v>
      </c>
      <c r="F15" s="31"/>
      <c r="G15" s="25" t="s">
        <v>70</v>
      </c>
      <c r="H15" s="25"/>
      <c r="I15" s="149" t="s">
        <v>71</v>
      </c>
      <c r="J15" s="25" t="s">
        <v>72</v>
      </c>
      <c r="K15" s="28" t="s">
        <v>73</v>
      </c>
      <c r="L15" s="29">
        <v>1</v>
      </c>
      <c r="M15" s="43">
        <f t="shared" si="0"/>
        <v>0.4583333333333332</v>
      </c>
      <c r="N15" s="43">
        <f t="shared" si="1"/>
        <v>0.4791666666666665</v>
      </c>
      <c r="O15" s="150">
        <v>0.517361111111111</v>
      </c>
      <c r="P15" s="18"/>
      <c r="Q15" s="116"/>
      <c r="R15" s="116"/>
      <c r="S15" s="116"/>
      <c r="T15" s="26"/>
      <c r="U15" s="26"/>
      <c r="V15" s="93"/>
      <c r="W15" s="111"/>
      <c r="X15" s="111"/>
    </row>
    <row r="16" spans="1:25" ht="14">
      <c r="A16" s="44">
        <v>0.00694444444444444</v>
      </c>
      <c r="B16" s="44">
        <v>0.00694444444444444</v>
      </c>
      <c r="C16" s="44">
        <v>0.00347222222222222</v>
      </c>
      <c r="E16" s="89">
        <v>3073</v>
      </c>
      <c r="F16" s="31"/>
      <c r="G16" s="25" t="s">
        <v>74</v>
      </c>
      <c r="H16" s="25"/>
      <c r="I16" s="149" t="s">
        <v>75</v>
      </c>
      <c r="J16" s="25" t="s">
        <v>76</v>
      </c>
      <c r="K16" s="28" t="s">
        <v>73</v>
      </c>
      <c r="L16" s="29">
        <v>1</v>
      </c>
      <c r="M16" s="43">
        <f t="shared" si="0"/>
        <v>0.4652777777777776</v>
      </c>
      <c r="N16" s="43">
        <f t="shared" si="1"/>
        <v>0.48611111111111094</v>
      </c>
      <c r="O16" s="150">
        <v>0.5208333333333334</v>
      </c>
      <c r="Q16" s="28"/>
      <c r="R16" s="28"/>
      <c r="S16" s="28"/>
      <c r="T16" s="119"/>
      <c r="U16" s="119"/>
      <c r="V16" s="93"/>
      <c r="W16" s="111"/>
      <c r="X16" s="111"/>
      <c r="Y16" s="27"/>
    </row>
    <row r="17" spans="1:24" ht="14">
      <c r="A17" s="44">
        <v>0.00694444444444444</v>
      </c>
      <c r="B17" s="44">
        <v>0.00694444444444444</v>
      </c>
      <c r="C17" s="44">
        <v>0.00347222222222222</v>
      </c>
      <c r="E17" s="89">
        <v>1863</v>
      </c>
      <c r="F17" s="31"/>
      <c r="G17" s="25" t="s">
        <v>77</v>
      </c>
      <c r="H17" s="25"/>
      <c r="I17" s="149" t="s">
        <v>78</v>
      </c>
      <c r="J17" s="25" t="s">
        <v>79</v>
      </c>
      <c r="K17" s="28" t="s">
        <v>73</v>
      </c>
      <c r="L17" s="29">
        <v>1</v>
      </c>
      <c r="M17" s="43">
        <f t="shared" si="0"/>
        <v>0.47222222222222204</v>
      </c>
      <c r="N17" s="43">
        <f t="shared" si="1"/>
        <v>0.49305555555555536</v>
      </c>
      <c r="O17" s="150">
        <v>0.5243055555555556</v>
      </c>
      <c r="P17" s="18"/>
      <c r="Q17" s="114"/>
      <c r="R17" s="114"/>
      <c r="S17" s="114"/>
      <c r="T17" s="133"/>
      <c r="U17" s="133"/>
      <c r="V17" s="32"/>
      <c r="W17" s="111"/>
      <c r="X17" s="111"/>
    </row>
    <row r="18" spans="1:24" ht="14">
      <c r="A18" s="44">
        <v>0.00694444444444444</v>
      </c>
      <c r="B18" s="44">
        <v>0.00694444444444444</v>
      </c>
      <c r="C18" s="44">
        <v>0.00347222222222222</v>
      </c>
      <c r="E18" s="89">
        <v>1323</v>
      </c>
      <c r="F18" s="31"/>
      <c r="G18" s="25" t="s">
        <v>80</v>
      </c>
      <c r="H18" s="25"/>
      <c r="I18" s="149" t="s">
        <v>81</v>
      </c>
      <c r="J18" s="25" t="s">
        <v>82</v>
      </c>
      <c r="K18" s="28" t="s">
        <v>83</v>
      </c>
      <c r="L18" s="29">
        <v>1</v>
      </c>
      <c r="M18" s="43">
        <f t="shared" si="0"/>
        <v>0.47916666666666646</v>
      </c>
      <c r="N18" s="43">
        <f t="shared" si="1"/>
        <v>0.4999999999999998</v>
      </c>
      <c r="O18" s="150">
        <v>0.5277777777777778</v>
      </c>
      <c r="P18" s="18"/>
      <c r="Q18" s="114"/>
      <c r="R18" s="114"/>
      <c r="S18" s="114"/>
      <c r="T18" s="129"/>
      <c r="U18" s="129"/>
      <c r="V18" s="97"/>
      <c r="W18" s="81"/>
      <c r="X18" s="111"/>
    </row>
    <row r="19" spans="1:24" ht="14">
      <c r="A19" s="44">
        <v>0.00694444444444444</v>
      </c>
      <c r="B19" s="44">
        <v>0.00694444444444444</v>
      </c>
      <c r="C19" s="44">
        <v>0.00347222222222222</v>
      </c>
      <c r="E19" s="20">
        <v>3286</v>
      </c>
      <c r="G19" s="17" t="s">
        <v>84</v>
      </c>
      <c r="I19" s="149" t="s">
        <v>85</v>
      </c>
      <c r="J19" s="25" t="s">
        <v>86</v>
      </c>
      <c r="K19" s="23" t="s">
        <v>87</v>
      </c>
      <c r="L19" s="29">
        <v>1</v>
      </c>
      <c r="M19" s="43">
        <f t="shared" si="0"/>
        <v>0.4861111111111109</v>
      </c>
      <c r="N19" s="43">
        <f t="shared" si="1"/>
        <v>0.5069444444444442</v>
      </c>
      <c r="O19" s="150">
        <v>0.548611111111111</v>
      </c>
      <c r="P19" s="18"/>
      <c r="Q19" s="135"/>
      <c r="R19" s="135"/>
      <c r="S19" s="135"/>
      <c r="T19" s="112"/>
      <c r="U19" s="137"/>
      <c r="V19" s="139"/>
      <c r="W19" s="111"/>
      <c r="X19" s="111"/>
    </row>
    <row r="20" spans="1:24" ht="14">
      <c r="A20" s="44">
        <v>0.00694444444444444</v>
      </c>
      <c r="B20" s="44">
        <v>0.00694444444444444</v>
      </c>
      <c r="C20" s="44">
        <v>0.00347222222222222</v>
      </c>
      <c r="E20" s="20">
        <v>528</v>
      </c>
      <c r="G20" s="17" t="s">
        <v>88</v>
      </c>
      <c r="I20" s="149" t="s">
        <v>89</v>
      </c>
      <c r="J20" s="25" t="s">
        <v>90</v>
      </c>
      <c r="K20" s="28" t="s">
        <v>91</v>
      </c>
      <c r="L20" s="21">
        <v>1</v>
      </c>
      <c r="M20" s="43">
        <f aca="true" t="shared" si="2" ref="M20:N24">M19+A19</f>
        <v>0.4930555555555553</v>
      </c>
      <c r="N20" s="43">
        <f t="shared" si="2"/>
        <v>0.5138888888888886</v>
      </c>
      <c r="O20" s="150">
        <v>0.5520833333333334</v>
      </c>
      <c r="P20" s="18"/>
      <c r="Q20" s="23"/>
      <c r="R20" s="23"/>
      <c r="S20" s="23"/>
      <c r="T20" s="129"/>
      <c r="U20" s="129"/>
      <c r="V20" s="98"/>
      <c r="W20" s="111"/>
      <c r="X20" s="111"/>
    </row>
    <row r="21" spans="1:24" ht="13">
      <c r="A21" s="44">
        <v>0.00694444444444444</v>
      </c>
      <c r="B21" s="44">
        <v>0.00694444444444444</v>
      </c>
      <c r="C21" s="44">
        <v>0.00347222222222222</v>
      </c>
      <c r="E21" s="89">
        <v>1117</v>
      </c>
      <c r="F21" s="31"/>
      <c r="G21" s="25" t="s">
        <v>92</v>
      </c>
      <c r="H21" s="25"/>
      <c r="I21" s="25" t="s">
        <v>161</v>
      </c>
      <c r="J21" s="25" t="s">
        <v>72</v>
      </c>
      <c r="K21" s="28" t="s">
        <v>83</v>
      </c>
      <c r="L21" s="29">
        <v>1</v>
      </c>
      <c r="M21" s="43">
        <f t="shared" si="2"/>
        <v>0.4999999999999997</v>
      </c>
      <c r="N21" s="43">
        <f t="shared" si="2"/>
        <v>0.520833333333333</v>
      </c>
      <c r="O21" s="150">
        <v>0.5555555555555556</v>
      </c>
      <c r="Q21" s="116"/>
      <c r="R21" s="116"/>
      <c r="S21" s="116"/>
      <c r="T21" s="93"/>
      <c r="U21" s="99"/>
      <c r="V21" s="42"/>
      <c r="W21" s="81"/>
      <c r="X21" s="111"/>
    </row>
    <row r="22" spans="1:24" ht="14">
      <c r="A22" s="44">
        <v>0.00694444444444444</v>
      </c>
      <c r="B22" s="44">
        <v>0.00694444444444444</v>
      </c>
      <c r="C22" s="44">
        <v>0.00347222222222222</v>
      </c>
      <c r="E22" s="89">
        <v>544</v>
      </c>
      <c r="F22" s="31"/>
      <c r="G22" s="25" t="s">
        <v>93</v>
      </c>
      <c r="H22" s="25"/>
      <c r="I22" s="149" t="s">
        <v>94</v>
      </c>
      <c r="J22" s="25" t="s">
        <v>95</v>
      </c>
      <c r="K22" s="28" t="s">
        <v>91</v>
      </c>
      <c r="L22" s="29">
        <v>1</v>
      </c>
      <c r="M22" s="43">
        <f t="shared" si="2"/>
        <v>0.5069444444444442</v>
      </c>
      <c r="N22" s="43">
        <f t="shared" si="2"/>
        <v>0.5277777777777775</v>
      </c>
      <c r="O22" s="150">
        <v>0.5590277777777778</v>
      </c>
      <c r="P22" s="18"/>
      <c r="Q22" s="28"/>
      <c r="R22" s="28"/>
      <c r="S22" s="28"/>
      <c r="T22" s="25"/>
      <c r="U22" s="27"/>
      <c r="V22" s="42"/>
      <c r="W22" s="111"/>
      <c r="X22" s="111"/>
    </row>
    <row r="23" spans="1:24" ht="14">
      <c r="A23" s="44">
        <v>0.00694444444444444</v>
      </c>
      <c r="B23" s="44">
        <v>0.00694444444444444</v>
      </c>
      <c r="C23" s="44">
        <v>0.00347222222222222</v>
      </c>
      <c r="E23" s="89">
        <v>226</v>
      </c>
      <c r="F23" s="31"/>
      <c r="G23" s="25" t="s">
        <v>96</v>
      </c>
      <c r="H23" s="25"/>
      <c r="I23" s="149" t="s">
        <v>97</v>
      </c>
      <c r="J23" s="25" t="s">
        <v>98</v>
      </c>
      <c r="K23" s="28" t="s">
        <v>91</v>
      </c>
      <c r="L23" s="29">
        <v>1</v>
      </c>
      <c r="M23" s="43">
        <f t="shared" si="2"/>
        <v>0.5138888888888886</v>
      </c>
      <c r="N23" s="43">
        <f t="shared" si="2"/>
        <v>0.5347222222222219</v>
      </c>
      <c r="O23" s="150">
        <v>0.5625</v>
      </c>
      <c r="P23" s="18"/>
      <c r="Q23" s="116"/>
      <c r="R23" s="116"/>
      <c r="S23" s="116"/>
      <c r="T23" s="129"/>
      <c r="U23" s="129"/>
      <c r="V23" s="42"/>
      <c r="W23" s="111"/>
      <c r="X23" s="111"/>
    </row>
    <row r="24" spans="1:24" ht="14">
      <c r="A24" s="44">
        <v>0.00694444444444444</v>
      </c>
      <c r="B24" s="44">
        <v>0.00694444444444444</v>
      </c>
      <c r="C24" s="44">
        <v>0.00347222222222222</v>
      </c>
      <c r="E24" s="89">
        <v>802</v>
      </c>
      <c r="F24" s="31"/>
      <c r="G24" s="25" t="s">
        <v>99</v>
      </c>
      <c r="H24" s="25"/>
      <c r="I24" s="152" t="s">
        <v>100</v>
      </c>
      <c r="J24" s="25" t="s">
        <v>101</v>
      </c>
      <c r="K24" s="28" t="s">
        <v>102</v>
      </c>
      <c r="L24" s="29">
        <v>1</v>
      </c>
      <c r="M24" s="43">
        <f t="shared" si="2"/>
        <v>0.520833333333333</v>
      </c>
      <c r="N24" s="43">
        <f t="shared" si="2"/>
        <v>0.5416666666666663</v>
      </c>
      <c r="O24" s="150">
        <v>0.5659722222222222</v>
      </c>
      <c r="P24" s="18"/>
      <c r="Q24" s="116"/>
      <c r="R24" s="116"/>
      <c r="S24" s="116"/>
      <c r="T24" s="138"/>
      <c r="U24" s="138"/>
      <c r="V24" s="14"/>
      <c r="W24" s="111"/>
      <c r="X24" s="111"/>
    </row>
    <row r="25" spans="1:25" ht="14">
      <c r="A25" s="44">
        <v>0.00694444444444444</v>
      </c>
      <c r="B25" s="44">
        <v>0.00694444444444444</v>
      </c>
      <c r="C25" s="44">
        <v>0.00347222222222222</v>
      </c>
      <c r="E25" s="20">
        <v>1172</v>
      </c>
      <c r="G25" s="17" t="s">
        <v>103</v>
      </c>
      <c r="I25" s="149" t="s">
        <v>104</v>
      </c>
      <c r="J25" s="25" t="s">
        <v>105</v>
      </c>
      <c r="K25" s="23" t="s">
        <v>102</v>
      </c>
      <c r="L25" s="29">
        <v>1</v>
      </c>
      <c r="M25" s="43">
        <f>M24+A24</f>
        <v>0.5277777777777775</v>
      </c>
      <c r="N25" s="43">
        <f>N24+B24</f>
        <v>0.5486111111111107</v>
      </c>
      <c r="O25" s="150">
        <v>0.5694444444444444</v>
      </c>
      <c r="P25" s="18"/>
      <c r="Q25" s="116"/>
      <c r="R25" s="116"/>
      <c r="S25" s="116"/>
      <c r="T25" s="132"/>
      <c r="U25" s="132"/>
      <c r="V25" s="96"/>
      <c r="W25" s="81"/>
      <c r="X25" s="81"/>
      <c r="Y25" s="27"/>
    </row>
    <row r="26" spans="1:25" ht="13">
      <c r="A26" s="44"/>
      <c r="B26" s="44"/>
      <c r="C26" s="44"/>
      <c r="E26" s="30"/>
      <c r="F26" s="31"/>
      <c r="G26" s="25"/>
      <c r="H26" s="25"/>
      <c r="I26" s="27"/>
      <c r="J26" s="25"/>
      <c r="K26" s="28"/>
      <c r="P26" s="18"/>
      <c r="Q26" s="114"/>
      <c r="R26" s="114"/>
      <c r="S26" s="114"/>
      <c r="T26" s="32"/>
      <c r="U26" s="128"/>
      <c r="V26" s="96"/>
      <c r="W26" s="81"/>
      <c r="X26" s="81"/>
      <c r="Y26" s="27"/>
    </row>
    <row r="27" spans="1:22" ht="13">
      <c r="A27" s="44"/>
      <c r="B27" s="44"/>
      <c r="E27" s="40"/>
      <c r="G27" s="25"/>
      <c r="H27" s="25"/>
      <c r="I27" s="27"/>
      <c r="J27" s="25"/>
      <c r="K27" s="28"/>
      <c r="P27" s="18"/>
      <c r="Q27" s="114"/>
      <c r="R27" s="114"/>
      <c r="S27" s="114"/>
      <c r="T27" s="130"/>
      <c r="U27" s="133"/>
      <c r="V27" s="96"/>
    </row>
    <row r="28" spans="1:24" ht="14">
      <c r="A28" s="44">
        <v>0.00694444444444444</v>
      </c>
      <c r="B28" s="44">
        <v>0.00694444444444444</v>
      </c>
      <c r="C28" s="44">
        <v>0.003472222222222222</v>
      </c>
      <c r="E28" s="20">
        <v>2</v>
      </c>
      <c r="G28" s="17" t="s">
        <v>106</v>
      </c>
      <c r="I28" s="149" t="s">
        <v>107</v>
      </c>
      <c r="J28" s="25" t="s">
        <v>108</v>
      </c>
      <c r="K28" s="23" t="s">
        <v>109</v>
      </c>
      <c r="L28" s="21">
        <v>2</v>
      </c>
      <c r="M28" s="43">
        <v>0.4166666666666667</v>
      </c>
      <c r="N28" s="43">
        <v>0.44097222222222227</v>
      </c>
      <c r="O28" s="151">
        <v>0.4618055555555556</v>
      </c>
      <c r="P28" s="18"/>
      <c r="Q28" s="114"/>
      <c r="R28" s="114"/>
      <c r="S28" s="114"/>
      <c r="T28" s="122"/>
      <c r="U28" s="123"/>
      <c r="V28" s="112"/>
      <c r="W28" s="81"/>
      <c r="X28" s="111"/>
    </row>
    <row r="29" spans="1:24" ht="14">
      <c r="A29" s="44">
        <v>0.00694444444444444</v>
      </c>
      <c r="B29" s="44">
        <v>0.00694444444444444</v>
      </c>
      <c r="C29" s="44">
        <v>0.003472222222222222</v>
      </c>
      <c r="E29" s="20">
        <v>3177</v>
      </c>
      <c r="G29" s="17" t="s">
        <v>110</v>
      </c>
      <c r="I29" s="149" t="s">
        <v>111</v>
      </c>
      <c r="J29" s="25" t="s">
        <v>112</v>
      </c>
      <c r="K29" s="23" t="s">
        <v>113</v>
      </c>
      <c r="L29" s="21">
        <v>2</v>
      </c>
      <c r="M29" s="43">
        <f aca="true" t="shared" si="3" ref="M29:M42">M28+A28</f>
        <v>0.4236111111111111</v>
      </c>
      <c r="N29" s="43">
        <f aca="true" t="shared" si="4" ref="N29:N42">N28+B28</f>
        <v>0.4479166666666667</v>
      </c>
      <c r="O29" s="150">
        <v>0.46527777777777773</v>
      </c>
      <c r="P29" s="18"/>
      <c r="Q29" s="114"/>
      <c r="R29" s="114"/>
      <c r="S29" s="114"/>
      <c r="T29" s="93"/>
      <c r="U29" s="27"/>
      <c r="V29" s="93"/>
      <c r="X29" s="111"/>
    </row>
    <row r="30" spans="1:24" ht="14">
      <c r="A30" s="44">
        <v>0.00694444444444444</v>
      </c>
      <c r="B30" s="44">
        <v>0.00694444444444444</v>
      </c>
      <c r="C30" s="44">
        <v>0.003472222222222222</v>
      </c>
      <c r="E30" s="89">
        <v>3192</v>
      </c>
      <c r="F30" s="31"/>
      <c r="G30" s="25" t="s">
        <v>114</v>
      </c>
      <c r="H30" s="25"/>
      <c r="I30" s="149" t="s">
        <v>115</v>
      </c>
      <c r="J30" s="25" t="s">
        <v>116</v>
      </c>
      <c r="K30" s="23" t="s">
        <v>113</v>
      </c>
      <c r="L30" s="21">
        <v>2</v>
      </c>
      <c r="M30" s="43">
        <f t="shared" si="3"/>
        <v>0.4305555555555555</v>
      </c>
      <c r="N30" s="43">
        <f t="shared" si="4"/>
        <v>0.4548611111111111</v>
      </c>
      <c r="O30" s="150">
        <v>0.46875</v>
      </c>
      <c r="P30" s="18"/>
      <c r="Q30" s="116"/>
      <c r="R30" s="116"/>
      <c r="S30" s="116"/>
      <c r="T30" s="98"/>
      <c r="U30" s="93"/>
      <c r="V30" s="124"/>
      <c r="W30" s="111"/>
      <c r="X30" s="111"/>
    </row>
    <row r="31" spans="1:24" ht="14">
      <c r="A31" s="44">
        <v>0.00694444444444444</v>
      </c>
      <c r="B31" s="44">
        <v>0.00694444444444444</v>
      </c>
      <c r="C31" s="44">
        <v>0.00347222222222222</v>
      </c>
      <c r="E31" s="89">
        <v>1659</v>
      </c>
      <c r="F31" s="27"/>
      <c r="G31" s="17" t="s">
        <v>117</v>
      </c>
      <c r="H31" s="25"/>
      <c r="I31" s="149" t="s">
        <v>118</v>
      </c>
      <c r="J31" s="25" t="s">
        <v>119</v>
      </c>
      <c r="K31" s="23" t="s">
        <v>120</v>
      </c>
      <c r="L31" s="21">
        <v>2</v>
      </c>
      <c r="M31" s="43">
        <f t="shared" si="3"/>
        <v>0.43749999999999994</v>
      </c>
      <c r="N31" s="43">
        <f t="shared" si="4"/>
        <v>0.4618055555555555</v>
      </c>
      <c r="O31" s="150">
        <v>0.47222222222222227</v>
      </c>
      <c r="P31" s="18"/>
      <c r="Q31" s="114"/>
      <c r="R31" s="114"/>
      <c r="S31" s="114"/>
      <c r="T31" s="98"/>
      <c r="U31" s="27"/>
      <c r="V31" s="93"/>
      <c r="W31" s="81"/>
      <c r="X31" s="111"/>
    </row>
    <row r="32" spans="1:24" ht="14">
      <c r="A32" s="44">
        <v>0.00694444444444444</v>
      </c>
      <c r="B32" s="44">
        <v>0.00694444444444444</v>
      </c>
      <c r="C32" s="44">
        <v>0.00347222222222222</v>
      </c>
      <c r="E32" s="89">
        <v>859</v>
      </c>
      <c r="F32" s="31"/>
      <c r="G32" s="25" t="s">
        <v>121</v>
      </c>
      <c r="H32" s="25"/>
      <c r="I32" s="149" t="s">
        <v>122</v>
      </c>
      <c r="J32" s="25" t="s">
        <v>123</v>
      </c>
      <c r="K32" s="23" t="s">
        <v>120</v>
      </c>
      <c r="L32" s="21">
        <v>2</v>
      </c>
      <c r="M32" s="43">
        <f t="shared" si="3"/>
        <v>0.44444444444444436</v>
      </c>
      <c r="N32" s="43">
        <f t="shared" si="4"/>
        <v>0.46874999999999994</v>
      </c>
      <c r="O32" s="150">
        <v>0.4756944444444444</v>
      </c>
      <c r="P32" s="18"/>
      <c r="Q32" s="120"/>
      <c r="R32" s="114"/>
      <c r="S32" s="114"/>
      <c r="T32" s="115"/>
      <c r="U32" s="119"/>
      <c r="V32" s="121"/>
      <c r="W32" s="81"/>
      <c r="X32" s="111"/>
    </row>
    <row r="33" spans="1:24" ht="14">
      <c r="A33" s="44">
        <v>0.00694444444444444</v>
      </c>
      <c r="B33" s="44">
        <v>0.00694444444444444</v>
      </c>
      <c r="C33" s="44">
        <v>0.00347222222222222</v>
      </c>
      <c r="E33" s="30">
        <v>165</v>
      </c>
      <c r="F33" s="27"/>
      <c r="G33" s="25" t="s">
        <v>124</v>
      </c>
      <c r="H33" s="25"/>
      <c r="I33" s="149" t="s">
        <v>125</v>
      </c>
      <c r="J33" s="25" t="s">
        <v>126</v>
      </c>
      <c r="K33" s="28" t="s">
        <v>127</v>
      </c>
      <c r="L33" s="21">
        <v>2</v>
      </c>
      <c r="M33" s="43">
        <f t="shared" si="3"/>
        <v>0.4513888888888888</v>
      </c>
      <c r="N33" s="43">
        <f t="shared" si="4"/>
        <v>0.47569444444444436</v>
      </c>
      <c r="O33" s="150">
        <v>0.4791666666666667</v>
      </c>
      <c r="P33" s="18"/>
      <c r="Q33" s="120"/>
      <c r="R33" s="114"/>
      <c r="S33" s="114"/>
      <c r="T33" s="136"/>
      <c r="U33" s="136"/>
      <c r="V33" s="121"/>
      <c r="W33" s="81"/>
      <c r="X33" s="111"/>
    </row>
    <row r="34" spans="1:24" ht="14">
      <c r="A34" s="44">
        <v>0.00694444444444444</v>
      </c>
      <c r="B34" s="44">
        <v>0.00694444444444444</v>
      </c>
      <c r="C34" s="44">
        <v>0.00347222222222222</v>
      </c>
      <c r="E34" s="30">
        <v>1602</v>
      </c>
      <c r="F34" s="27"/>
      <c r="G34" s="25" t="s">
        <v>128</v>
      </c>
      <c r="H34" s="25"/>
      <c r="I34" s="149" t="s">
        <v>129</v>
      </c>
      <c r="J34" s="25" t="s">
        <v>112</v>
      </c>
      <c r="K34" s="28" t="s">
        <v>127</v>
      </c>
      <c r="L34" s="21">
        <v>2</v>
      </c>
      <c r="M34" s="43">
        <f t="shared" si="3"/>
        <v>0.4583333333333332</v>
      </c>
      <c r="N34" s="43">
        <f t="shared" si="4"/>
        <v>0.4826388888888888</v>
      </c>
      <c r="O34" s="150">
        <v>0.4861111111111111</v>
      </c>
      <c r="P34" s="18"/>
      <c r="Q34" s="114"/>
      <c r="R34" s="114"/>
      <c r="S34" s="114"/>
      <c r="T34" s="32"/>
      <c r="U34" s="128"/>
      <c r="V34" s="121"/>
      <c r="W34" s="81"/>
      <c r="X34" s="111"/>
    </row>
    <row r="35" spans="1:24" ht="14">
      <c r="A35" s="44">
        <v>0.00694444444444444</v>
      </c>
      <c r="B35" s="44">
        <v>0.00694444444444444</v>
      </c>
      <c r="C35" s="44">
        <v>0.006944444444444444</v>
      </c>
      <c r="E35" s="20">
        <v>1501</v>
      </c>
      <c r="G35" s="25" t="s">
        <v>130</v>
      </c>
      <c r="I35" s="149" t="s">
        <v>131</v>
      </c>
      <c r="J35" s="25" t="s">
        <v>132</v>
      </c>
      <c r="K35" s="28" t="s">
        <v>127</v>
      </c>
      <c r="L35" s="21">
        <v>2</v>
      </c>
      <c r="M35" s="43">
        <f t="shared" si="3"/>
        <v>0.4652777777777776</v>
      </c>
      <c r="N35" s="43">
        <f t="shared" si="4"/>
        <v>0.4895833333333332</v>
      </c>
      <c r="O35" s="150">
        <v>0.4930555555555556</v>
      </c>
      <c r="P35" s="18"/>
      <c r="Q35" s="120"/>
      <c r="R35" s="114"/>
      <c r="S35" s="114"/>
      <c r="T35" s="136"/>
      <c r="U35" s="136"/>
      <c r="V35" s="121"/>
      <c r="W35" s="81"/>
      <c r="X35" s="81"/>
    </row>
    <row r="36" spans="1:24" ht="13">
      <c r="A36" s="44">
        <v>0.00694444444444444</v>
      </c>
      <c r="B36" s="44">
        <v>0.00694444444444444</v>
      </c>
      <c r="C36" s="44">
        <v>0.00347222222222222</v>
      </c>
      <c r="E36" s="30">
        <v>2170</v>
      </c>
      <c r="F36" s="27"/>
      <c r="G36" s="25" t="s">
        <v>133</v>
      </c>
      <c r="H36" s="25"/>
      <c r="I36" s="27" t="s">
        <v>162</v>
      </c>
      <c r="J36" s="25" t="s">
        <v>134</v>
      </c>
      <c r="K36" s="28" t="s">
        <v>135</v>
      </c>
      <c r="L36" s="21">
        <v>2</v>
      </c>
      <c r="M36" s="43">
        <f t="shared" si="3"/>
        <v>0.47222222222222204</v>
      </c>
      <c r="N36" s="43">
        <f t="shared" si="4"/>
        <v>0.4965277777777776</v>
      </c>
      <c r="O36" s="150">
        <v>0.53125</v>
      </c>
      <c r="P36" s="18"/>
      <c r="Q36" s="120"/>
      <c r="R36" s="114"/>
      <c r="S36" s="114"/>
      <c r="T36" s="130"/>
      <c r="U36" s="131"/>
      <c r="V36" s="121"/>
      <c r="W36" s="81"/>
      <c r="X36" s="81"/>
    </row>
    <row r="37" spans="1:24" ht="14">
      <c r="A37" s="44">
        <v>0.00694444444444444</v>
      </c>
      <c r="B37" s="44">
        <v>0.00694444444444444</v>
      </c>
      <c r="C37" s="44">
        <v>0.00347222222222222</v>
      </c>
      <c r="E37" s="30">
        <v>1884</v>
      </c>
      <c r="F37" s="27"/>
      <c r="G37" s="25" t="s">
        <v>136</v>
      </c>
      <c r="H37" s="25"/>
      <c r="I37" s="149" t="s">
        <v>137</v>
      </c>
      <c r="J37" s="25" t="s">
        <v>138</v>
      </c>
      <c r="K37" s="28" t="s">
        <v>135</v>
      </c>
      <c r="L37" s="21">
        <v>2</v>
      </c>
      <c r="M37" s="43">
        <f t="shared" si="3"/>
        <v>0.47916666666666646</v>
      </c>
      <c r="N37" s="43">
        <f t="shared" si="4"/>
        <v>0.5034722222222221</v>
      </c>
      <c r="O37" s="150">
        <v>0.5347222222222222</v>
      </c>
      <c r="Q37" s="114"/>
      <c r="R37" s="114"/>
      <c r="S37" s="114"/>
      <c r="T37" s="93"/>
      <c r="U37" s="99"/>
      <c r="V37" s="125"/>
      <c r="W37" s="81"/>
      <c r="X37" s="81"/>
    </row>
    <row r="38" spans="1:24" ht="14">
      <c r="A38" s="44">
        <v>0.00694444444444444</v>
      </c>
      <c r="B38" s="44">
        <v>0.00694444444444444</v>
      </c>
      <c r="C38" s="44">
        <v>0.00347222222222222</v>
      </c>
      <c r="E38" s="89">
        <v>2114</v>
      </c>
      <c r="F38" s="31"/>
      <c r="G38" s="25" t="s">
        <v>139</v>
      </c>
      <c r="H38" s="25"/>
      <c r="I38" s="149" t="s">
        <v>140</v>
      </c>
      <c r="J38" s="25" t="s">
        <v>141</v>
      </c>
      <c r="K38" s="28" t="s">
        <v>135</v>
      </c>
      <c r="L38" s="21">
        <v>2</v>
      </c>
      <c r="M38" s="43">
        <f t="shared" si="3"/>
        <v>0.4861111111111109</v>
      </c>
      <c r="N38" s="43">
        <f t="shared" si="4"/>
        <v>0.5104166666666665</v>
      </c>
      <c r="O38" s="150">
        <v>0.5381944444444444</v>
      </c>
      <c r="Q38" s="114"/>
      <c r="R38" s="114"/>
      <c r="S38" s="114"/>
      <c r="T38" s="98"/>
      <c r="U38" s="99"/>
      <c r="V38" s="96"/>
      <c r="W38" s="81"/>
      <c r="X38" s="111"/>
    </row>
    <row r="39" spans="1:24" ht="13">
      <c r="A39" s="44">
        <v>0.00694444444444444</v>
      </c>
      <c r="B39" s="44">
        <v>0.00694444444444444</v>
      </c>
      <c r="C39" s="44">
        <v>0.00347222222222222</v>
      </c>
      <c r="E39" s="30">
        <v>701</v>
      </c>
      <c r="F39" s="27"/>
      <c r="G39" s="25" t="s">
        <v>142</v>
      </c>
      <c r="H39" s="25"/>
      <c r="I39" s="25" t="s">
        <v>163</v>
      </c>
      <c r="J39" s="25" t="s">
        <v>143</v>
      </c>
      <c r="K39" s="28" t="s">
        <v>144</v>
      </c>
      <c r="L39" s="21">
        <v>2</v>
      </c>
      <c r="M39" s="43">
        <f t="shared" si="3"/>
        <v>0.4930555555555553</v>
      </c>
      <c r="N39" s="43">
        <f t="shared" si="4"/>
        <v>0.5173611111111109</v>
      </c>
      <c r="O39" s="150">
        <v>0.5416666666666666</v>
      </c>
      <c r="Q39" s="114"/>
      <c r="R39" s="114"/>
      <c r="S39" s="114"/>
      <c r="T39" s="115"/>
      <c r="U39" s="123"/>
      <c r="V39" s="93"/>
      <c r="W39" s="81"/>
      <c r="X39" s="81"/>
    </row>
    <row r="40" spans="1:24" ht="14">
      <c r="A40" s="44">
        <v>0.00694444444444444</v>
      </c>
      <c r="B40" s="44">
        <v>0.00694444444444444</v>
      </c>
      <c r="C40" s="44">
        <v>0.00347222222222222</v>
      </c>
      <c r="E40" s="89">
        <v>170</v>
      </c>
      <c r="F40" s="31"/>
      <c r="G40" s="25" t="s">
        <v>145</v>
      </c>
      <c r="H40" s="25"/>
      <c r="I40" s="149" t="s">
        <v>146</v>
      </c>
      <c r="J40" s="25" t="s">
        <v>147</v>
      </c>
      <c r="K40" s="28" t="s">
        <v>144</v>
      </c>
      <c r="L40" s="21">
        <v>2</v>
      </c>
      <c r="M40" s="43">
        <f t="shared" si="3"/>
        <v>0.4999999999999997</v>
      </c>
      <c r="N40" s="43">
        <f t="shared" si="4"/>
        <v>0.5243055555555554</v>
      </c>
      <c r="O40" s="150">
        <v>0.545138888888889</v>
      </c>
      <c r="Q40" s="114"/>
      <c r="R40" s="114"/>
      <c r="S40" s="114"/>
      <c r="T40" s="119"/>
      <c r="U40" s="123"/>
      <c r="V40" s="93"/>
      <c r="W40" s="81"/>
      <c r="X40" s="111"/>
    </row>
    <row r="41" spans="1:24" ht="14">
      <c r="A41" s="44">
        <v>0.00694444444444444</v>
      </c>
      <c r="B41" s="44">
        <v>0.00694444444444444</v>
      </c>
      <c r="C41" s="44">
        <v>0.00347222222222222</v>
      </c>
      <c r="E41" s="89">
        <v>1163</v>
      </c>
      <c r="F41" s="29"/>
      <c r="G41" s="25" t="s">
        <v>148</v>
      </c>
      <c r="H41" s="25"/>
      <c r="I41" s="149" t="s">
        <v>149</v>
      </c>
      <c r="J41" s="25" t="s">
        <v>150</v>
      </c>
      <c r="K41" s="28" t="s">
        <v>151</v>
      </c>
      <c r="L41" s="21">
        <v>2</v>
      </c>
      <c r="M41" s="43">
        <f t="shared" si="3"/>
        <v>0.5069444444444442</v>
      </c>
      <c r="N41" s="43">
        <f t="shared" si="4"/>
        <v>0.5312499999999998</v>
      </c>
      <c r="O41" s="150">
        <v>0.5729166666666666</v>
      </c>
      <c r="P41" s="18"/>
      <c r="Q41" s="114"/>
      <c r="R41" s="114"/>
      <c r="S41" s="114"/>
      <c r="T41" s="130"/>
      <c r="U41" s="132"/>
      <c r="V41" s="93"/>
      <c r="W41" s="81"/>
      <c r="X41" s="111"/>
    </row>
    <row r="42" spans="1:24" ht="14">
      <c r="A42" s="44">
        <v>0.00694444444444444</v>
      </c>
      <c r="B42" s="44">
        <v>0.00694444444444444</v>
      </c>
      <c r="C42" s="44">
        <v>0.00347222222222222</v>
      </c>
      <c r="E42" s="89">
        <v>630</v>
      </c>
      <c r="F42" s="31"/>
      <c r="G42" s="25" t="s">
        <v>152</v>
      </c>
      <c r="H42" s="25"/>
      <c r="I42" s="149" t="s">
        <v>153</v>
      </c>
      <c r="J42" s="25" t="s">
        <v>154</v>
      </c>
      <c r="K42" s="28" t="s">
        <v>155</v>
      </c>
      <c r="L42" s="21">
        <v>2</v>
      </c>
      <c r="M42" s="43">
        <f t="shared" si="3"/>
        <v>0.5138888888888886</v>
      </c>
      <c r="N42" s="43">
        <f t="shared" si="4"/>
        <v>0.5381944444444442</v>
      </c>
      <c r="O42" s="150">
        <v>0.576388888888889</v>
      </c>
      <c r="P42" s="18"/>
      <c r="Q42" s="118"/>
      <c r="R42" s="118"/>
      <c r="S42" s="116"/>
      <c r="T42" s="98"/>
      <c r="U42" s="93"/>
      <c r="W42" s="81"/>
      <c r="X42" s="81"/>
    </row>
    <row r="43" spans="1:24" ht="15">
      <c r="A43" s="44">
        <v>0.00694444444444444</v>
      </c>
      <c r="B43" s="44">
        <v>0.00694444444444444</v>
      </c>
      <c r="C43" s="44">
        <v>0.00347222222222222</v>
      </c>
      <c r="E43" s="89">
        <v>3</v>
      </c>
      <c r="F43" s="31"/>
      <c r="G43" s="25" t="s">
        <v>156</v>
      </c>
      <c r="H43" s="25"/>
      <c r="I43" s="149" t="s">
        <v>157</v>
      </c>
      <c r="J43" s="25" t="s">
        <v>158</v>
      </c>
      <c r="K43" s="28" t="s">
        <v>159</v>
      </c>
      <c r="L43" s="21">
        <v>2</v>
      </c>
      <c r="M43" s="43">
        <f aca="true" t="shared" si="5" ref="M43:N43">M42+A42</f>
        <v>0.520833333333333</v>
      </c>
      <c r="N43" s="43">
        <f t="shared" si="5"/>
        <v>0.5451388888888886</v>
      </c>
      <c r="O43" s="150">
        <v>0.579861111111111</v>
      </c>
      <c r="P43" s="18"/>
      <c r="Q43" s="114"/>
      <c r="R43" s="114"/>
      <c r="S43" s="114"/>
      <c r="T43" s="134"/>
      <c r="U43" s="134"/>
      <c r="W43" s="81"/>
      <c r="X43" s="81"/>
    </row>
    <row r="45" ht="12.75">
      <c r="H45" s="19"/>
    </row>
    <row r="46" spans="7:10" ht="14">
      <c r="G46" s="148"/>
      <c r="I46" s="148"/>
      <c r="J46" s="147"/>
    </row>
    <row r="47" spans="7:10" ht="14">
      <c r="G47" s="148"/>
      <c r="H47" s="147"/>
      <c r="I47" s="148"/>
      <c r="J47" s="147"/>
    </row>
  </sheetData>
  <autoFilter ref="H1:H43"/>
  <printOptions/>
  <pageMargins left="0.3937007874015748" right="0.3937007874015748" top="0.7874015748031497" bottom="0.3937007874015748" header="0.5118110236220472" footer="0.5118110236220472"/>
  <pageSetup horizontalDpi="600" verticalDpi="600" orientation="portrait" paperSize="9"/>
  <headerFooter alignWithMargins="0">
    <oddHeader>&amp;R&amp;D
 pag &amp;P/&amp;N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44"/>
  <sheetViews>
    <sheetView showZeros="0" zoomScale="75" zoomScaleNormal="75" workbookViewId="0" topLeftCell="A1">
      <selection activeCell="L11" sqref="L11"/>
    </sheetView>
  </sheetViews>
  <sheetFormatPr defaultColWidth="8.8515625" defaultRowHeight="12.75"/>
  <cols>
    <col min="1" max="1" width="2.421875" style="74" customWidth="1"/>
    <col min="2" max="2" width="5.7109375" style="79" customWidth="1"/>
    <col min="3" max="3" width="1.421875" style="75" customWidth="1"/>
    <col min="4" max="4" width="31.421875" style="80" customWidth="1"/>
    <col min="5" max="5" width="2.00390625" style="80" customWidth="1"/>
    <col min="6" max="6" width="32.421875" style="80" customWidth="1"/>
    <col min="7" max="7" width="17.28125" style="80" customWidth="1"/>
    <col min="8" max="8" width="11.7109375" style="80" customWidth="1"/>
    <col min="9" max="9" width="3.7109375" style="75" customWidth="1"/>
    <col min="10" max="10" width="10.7109375" style="76" customWidth="1"/>
    <col min="11" max="12" width="10.7109375" style="78" customWidth="1"/>
    <col min="13" max="13" width="3.7109375" style="77" customWidth="1"/>
    <col min="14" max="14" width="18.140625" style="74" customWidth="1"/>
    <col min="15" max="15" width="8.8515625" style="74" customWidth="1"/>
    <col min="16" max="16" width="10.00390625" style="74" customWidth="1"/>
    <col min="17" max="17" width="11.140625" style="74" customWidth="1"/>
    <col min="18" max="16384" width="8.8515625" style="74" customWidth="1"/>
  </cols>
  <sheetData>
    <row r="3" spans="2:13" s="64" customFormat="1" ht="12.75">
      <c r="B3" s="65"/>
      <c r="C3" s="66"/>
      <c r="D3" s="67"/>
      <c r="E3" s="67"/>
      <c r="F3" s="60" t="str">
        <f>inschrijving!I3</f>
        <v>Programma.</v>
      </c>
      <c r="G3" s="67"/>
      <c r="H3" s="67"/>
      <c r="I3" s="66"/>
      <c r="J3" s="69"/>
      <c r="K3" s="63"/>
      <c r="L3" s="63"/>
      <c r="M3" s="70"/>
    </row>
    <row r="4" spans="2:13" s="64" customFormat="1" ht="12.75">
      <c r="B4" s="65"/>
      <c r="C4" s="66"/>
      <c r="D4" s="67"/>
      <c r="E4" s="67"/>
      <c r="F4" s="67"/>
      <c r="G4" s="67"/>
      <c r="H4" s="67"/>
      <c r="I4" s="66"/>
      <c r="J4" s="69"/>
      <c r="K4" s="63"/>
      <c r="L4" s="63"/>
      <c r="M4" s="70"/>
    </row>
    <row r="5" spans="2:13" s="64" customFormat="1" ht="12.75">
      <c r="B5" s="65"/>
      <c r="C5" s="68"/>
      <c r="D5" s="41" t="s">
        <v>48</v>
      </c>
      <c r="E5" s="17"/>
      <c r="F5" s="17"/>
      <c r="G5" s="67"/>
      <c r="H5" s="67"/>
      <c r="I5" s="66"/>
      <c r="J5" s="69"/>
      <c r="K5" s="63"/>
      <c r="L5" s="63"/>
      <c r="M5" s="70"/>
    </row>
    <row r="6" spans="2:13" s="64" customFormat="1" ht="12.75">
      <c r="B6" s="65"/>
      <c r="C6" s="68"/>
      <c r="D6" s="60"/>
      <c r="E6" s="67"/>
      <c r="F6" s="67"/>
      <c r="G6" s="67"/>
      <c r="H6" s="67"/>
      <c r="I6" s="66"/>
      <c r="J6" s="69"/>
      <c r="K6" s="63"/>
      <c r="L6" s="63"/>
      <c r="M6" s="70"/>
    </row>
    <row r="7" spans="2:13" s="64" customFormat="1" ht="12.75">
      <c r="B7" s="65" t="s">
        <v>3</v>
      </c>
      <c r="C7" s="68"/>
      <c r="D7" s="67" t="s">
        <v>4</v>
      </c>
      <c r="E7" s="67"/>
      <c r="F7" s="67" t="s">
        <v>5</v>
      </c>
      <c r="G7" s="67" t="s">
        <v>6</v>
      </c>
      <c r="H7" s="67" t="s">
        <v>43</v>
      </c>
      <c r="I7" s="66" t="s">
        <v>7</v>
      </c>
      <c r="J7" s="69" t="s">
        <v>0</v>
      </c>
      <c r="K7" s="63" t="s">
        <v>1</v>
      </c>
      <c r="L7" s="63" t="s">
        <v>2</v>
      </c>
      <c r="M7" s="70"/>
    </row>
    <row r="8" spans="2:13" s="64" customFormat="1" ht="12.75">
      <c r="B8" s="65"/>
      <c r="C8" s="68"/>
      <c r="D8" s="60"/>
      <c r="E8" s="67"/>
      <c r="F8" s="67"/>
      <c r="G8" s="67"/>
      <c r="H8" s="67"/>
      <c r="I8" s="66"/>
      <c r="J8" s="69"/>
      <c r="K8" s="63"/>
      <c r="L8" s="63"/>
      <c r="M8" s="70"/>
    </row>
    <row r="9" spans="2:12" s="67" customFormat="1" ht="12.75">
      <c r="B9" s="72">
        <f>inschrijving!E9</f>
        <v>1</v>
      </c>
      <c r="C9" s="72"/>
      <c r="D9" s="72" t="str">
        <f>inschrijving!G9</f>
        <v>Roel Krijnen</v>
      </c>
      <c r="E9" s="72">
        <f>inschrijving!H9</f>
        <v>0</v>
      </c>
      <c r="F9" s="72" t="str">
        <f>inschrijving!I9</f>
        <v>Jules van Steenhout</v>
      </c>
      <c r="G9" s="72" t="str">
        <f>inschrijving!J9</f>
        <v>Dalfsen</v>
      </c>
      <c r="H9" s="72" t="str">
        <f>inschrijving!K9</f>
        <v>1pahobby</v>
      </c>
      <c r="I9" s="66">
        <f>inschrijving!L9</f>
        <v>1</v>
      </c>
      <c r="J9" s="69">
        <f>inschrijving!M9</f>
        <v>0.4166666666666667</v>
      </c>
      <c r="K9" s="69">
        <f>inschrijving!N9</f>
        <v>0.4375</v>
      </c>
      <c r="L9" s="69">
        <f>inschrijving!O9</f>
        <v>0.4583333333333333</v>
      </c>
    </row>
    <row r="10" spans="1:18" ht="12.75">
      <c r="A10" s="67"/>
      <c r="B10" s="72">
        <f>inschrijving!E10</f>
        <v>1461</v>
      </c>
      <c r="C10" s="72"/>
      <c r="D10" s="72" t="str">
        <f>inschrijving!G10</f>
        <v>Piet Karelse</v>
      </c>
      <c r="E10" s="72">
        <f>inschrijving!H10</f>
        <v>0</v>
      </c>
      <c r="F10" s="72" t="str">
        <f>inschrijving!I10</f>
        <v>Woopy</v>
      </c>
      <c r="G10" s="72" t="str">
        <f>inschrijving!J10</f>
        <v>Kats</v>
      </c>
      <c r="H10" s="72" t="str">
        <f>inschrijving!K10</f>
        <v>1pa1</v>
      </c>
      <c r="I10" s="66">
        <f>inschrijving!L10</f>
        <v>1</v>
      </c>
      <c r="J10" s="69">
        <f>inschrijving!M10</f>
        <v>0.4236111111111111</v>
      </c>
      <c r="K10" s="69">
        <f>inschrijving!N10</f>
        <v>0.4444444444444444</v>
      </c>
      <c r="L10" s="69">
        <f>inschrijving!O10</f>
        <v>0.5</v>
      </c>
      <c r="M10" s="70"/>
      <c r="N10" s="64"/>
      <c r="O10" s="64"/>
      <c r="P10" s="64"/>
      <c r="Q10" s="64"/>
      <c r="R10" s="73"/>
    </row>
    <row r="11" spans="1:18" ht="12.75">
      <c r="A11" s="67"/>
      <c r="B11" s="72">
        <f>inschrijving!E11</f>
        <v>3234</v>
      </c>
      <c r="C11" s="72"/>
      <c r="D11" s="72" t="str">
        <f>inschrijving!G11</f>
        <v>R.G. Berkhof</v>
      </c>
      <c r="E11" s="72">
        <f>inschrijving!H11</f>
        <v>0</v>
      </c>
      <c r="F11" s="72" t="str">
        <f>inschrijving!I11</f>
        <v>Roef</v>
      </c>
      <c r="G11" s="72" t="str">
        <f>inschrijving!J11</f>
        <v>Zwolle</v>
      </c>
      <c r="H11" s="72" t="str">
        <f>inschrijving!K11</f>
        <v>1pa1</v>
      </c>
      <c r="I11" s="66">
        <f>inschrijving!L11</f>
        <v>1</v>
      </c>
      <c r="J11" s="69">
        <f>inschrijving!M11</f>
        <v>0.4305555555555555</v>
      </c>
      <c r="K11" s="69">
        <f>inschrijving!N11</f>
        <v>0.45138888888888884</v>
      </c>
      <c r="L11" s="69">
        <f>inschrijving!O11</f>
        <v>0.5034722222222222</v>
      </c>
      <c r="R11" s="73"/>
    </row>
    <row r="12" spans="1:18" ht="12.75">
      <c r="A12" s="67"/>
      <c r="B12" s="72">
        <f>inschrijving!E12</f>
        <v>2072</v>
      </c>
      <c r="C12" s="72"/>
      <c r="D12" s="72" t="str">
        <f>inschrijving!G12</f>
        <v>Peter Lenselink</v>
      </c>
      <c r="E12" s="72">
        <f>inschrijving!H12</f>
        <v>0</v>
      </c>
      <c r="F12" s="72" t="str">
        <f>inschrijving!I12</f>
        <v>Yara Sund</v>
      </c>
      <c r="G12" s="72" t="str">
        <f>inschrijving!J12</f>
        <v>Eefde</v>
      </c>
      <c r="H12" s="72" t="str">
        <f>inschrijving!K12</f>
        <v>1pa1</v>
      </c>
      <c r="I12" s="66">
        <f>inschrijving!L12</f>
        <v>1</v>
      </c>
      <c r="J12" s="69">
        <f>inschrijving!M12</f>
        <v>0.43749999999999994</v>
      </c>
      <c r="K12" s="69">
        <f>inschrijving!N12</f>
        <v>0.45833333333333326</v>
      </c>
      <c r="L12" s="69">
        <f>inschrijving!O12</f>
        <v>0.5069444444444444</v>
      </c>
      <c r="R12" s="73"/>
    </row>
    <row r="13" spans="1:18" ht="12.75">
      <c r="A13" s="67"/>
      <c r="B13" s="72">
        <f>inschrijving!E13</f>
        <v>3448</v>
      </c>
      <c r="C13" s="72"/>
      <c r="D13" s="72" t="str">
        <f>inschrijving!G13</f>
        <v>Jelmer Reizevoort</v>
      </c>
      <c r="E13" s="72">
        <f>inschrijving!H13</f>
        <v>0</v>
      </c>
      <c r="F13" s="72" t="str">
        <f>inschrijving!I13</f>
        <v>Ufo</v>
      </c>
      <c r="G13" s="72" t="str">
        <f>inschrijving!J13</f>
        <v>Hengelo</v>
      </c>
      <c r="H13" s="72" t="str">
        <f>inschrijving!K13</f>
        <v>1pa1</v>
      </c>
      <c r="I13" s="66">
        <f>inschrijving!L13</f>
        <v>1</v>
      </c>
      <c r="J13" s="69">
        <f>inschrijving!M13</f>
        <v>0.44444444444444436</v>
      </c>
      <c r="K13" s="69">
        <f>inschrijving!N13</f>
        <v>0.4652777777777777</v>
      </c>
      <c r="L13" s="69">
        <f>inschrijving!O13</f>
        <v>0.5104166666666666</v>
      </c>
      <c r="R13" s="73"/>
    </row>
    <row r="14" spans="1:12" ht="12.75">
      <c r="A14" s="67"/>
      <c r="B14" s="72">
        <f>inschrijving!E14</f>
        <v>3395</v>
      </c>
      <c r="C14" s="72"/>
      <c r="D14" s="72" t="str">
        <f>inschrijving!G14</f>
        <v>Iris Hutterd</v>
      </c>
      <c r="E14" s="72">
        <f>inschrijving!H14</f>
        <v>0</v>
      </c>
      <c r="F14" s="72" t="str">
        <f>inschrijving!I14</f>
        <v>Itam Bedakki</v>
      </c>
      <c r="G14" s="72" t="str">
        <f>inschrijving!J14</f>
        <v>Nijverdal</v>
      </c>
      <c r="H14" s="72" t="str">
        <f>inschrijving!K14</f>
        <v>1pa1</v>
      </c>
      <c r="I14" s="66">
        <f>inschrijving!L14</f>
        <v>1</v>
      </c>
      <c r="J14" s="69">
        <f>inschrijving!M14</f>
        <v>0.4513888888888888</v>
      </c>
      <c r="K14" s="69">
        <f>inschrijving!N14</f>
        <v>0.4722222222222221</v>
      </c>
      <c r="L14" s="69">
        <f>inschrijving!O14</f>
        <v>0.513888888888889</v>
      </c>
    </row>
    <row r="15" spans="1:18" ht="12.75">
      <c r="A15" s="67"/>
      <c r="B15" s="72">
        <f>inschrijving!E15</f>
        <v>1541</v>
      </c>
      <c r="C15" s="72"/>
      <c r="D15" s="72" t="str">
        <f>inschrijving!G15</f>
        <v>Corjan Versprille</v>
      </c>
      <c r="E15" s="72">
        <f>inschrijving!H15</f>
        <v>0</v>
      </c>
      <c r="F15" s="72" t="str">
        <f>inschrijving!I15</f>
        <v>Tahnee van de Sollenburg</v>
      </c>
      <c r="G15" s="72" t="str">
        <f>inschrijving!J15</f>
        <v>Zeewolde</v>
      </c>
      <c r="H15" s="72" t="str">
        <f>inschrijving!K15</f>
        <v>1pa2</v>
      </c>
      <c r="I15" s="66">
        <f>inschrijving!L15</f>
        <v>1</v>
      </c>
      <c r="J15" s="69">
        <f>inschrijving!M15</f>
        <v>0.4583333333333332</v>
      </c>
      <c r="K15" s="69">
        <f>inschrijving!N15</f>
        <v>0.4791666666666665</v>
      </c>
      <c r="L15" s="69">
        <f>inschrijving!O15</f>
        <v>0.517361111111111</v>
      </c>
      <c r="R15" s="73"/>
    </row>
    <row r="16" spans="1:18" ht="12.75">
      <c r="A16" s="67"/>
      <c r="B16" s="72">
        <f>inschrijving!E16</f>
        <v>3073</v>
      </c>
      <c r="C16" s="72"/>
      <c r="D16" s="72" t="str">
        <f>inschrijving!G16</f>
        <v>Sandra Derksen</v>
      </c>
      <c r="E16" s="72">
        <f>inschrijving!H16</f>
        <v>0</v>
      </c>
      <c r="F16" s="72" t="str">
        <f>inschrijving!I16</f>
        <v>Speykbosch Don Diez</v>
      </c>
      <c r="G16" s="72" t="str">
        <f>inschrijving!J16</f>
        <v>Hellevoetsluis</v>
      </c>
      <c r="H16" s="72" t="str">
        <f>inschrijving!K16</f>
        <v>1pa2</v>
      </c>
      <c r="I16" s="66">
        <f>inschrijving!L16</f>
        <v>1</v>
      </c>
      <c r="J16" s="69">
        <f>inschrijving!M16</f>
        <v>0.4652777777777776</v>
      </c>
      <c r="K16" s="69">
        <f>inschrijving!N16</f>
        <v>0.48611111111111094</v>
      </c>
      <c r="L16" s="69">
        <f>inschrijving!O16</f>
        <v>0.5208333333333334</v>
      </c>
      <c r="R16" s="73"/>
    </row>
    <row r="17" spans="1:18" ht="12.75">
      <c r="A17" s="67"/>
      <c r="B17" s="72">
        <f>inschrijving!E17</f>
        <v>1863</v>
      </c>
      <c r="C17" s="72"/>
      <c r="D17" s="72" t="str">
        <f>inschrijving!G17</f>
        <v xml:space="preserve">John Hol </v>
      </c>
      <c r="E17" s="72">
        <f>inschrijving!H17</f>
        <v>0</v>
      </c>
      <c r="F17" s="72" t="str">
        <f>inschrijving!I17</f>
        <v>Wanted</v>
      </c>
      <c r="G17" s="72" t="str">
        <f>inschrijving!J17</f>
        <v>Everdingen</v>
      </c>
      <c r="H17" s="72" t="str">
        <f>inschrijving!K17</f>
        <v>1pa2</v>
      </c>
      <c r="I17" s="66">
        <f>inschrijving!L17</f>
        <v>1</v>
      </c>
      <c r="J17" s="69">
        <f>inschrijving!M17</f>
        <v>0.47222222222222204</v>
      </c>
      <c r="K17" s="69">
        <f>inschrijving!N17</f>
        <v>0.49305555555555536</v>
      </c>
      <c r="L17" s="69">
        <f>inschrijving!O17</f>
        <v>0.5243055555555556</v>
      </c>
      <c r="R17" s="73"/>
    </row>
    <row r="18" spans="1:18" ht="12.75">
      <c r="A18" s="67"/>
      <c r="B18" s="72">
        <f>inschrijving!E18</f>
        <v>1323</v>
      </c>
      <c r="C18" s="72"/>
      <c r="D18" s="72" t="str">
        <f>inschrijving!G18</f>
        <v>Nelleke Oosterhof</v>
      </c>
      <c r="E18" s="72">
        <f>inschrijving!H18</f>
        <v>0</v>
      </c>
      <c r="F18" s="72" t="str">
        <f>inschrijving!I18</f>
        <v>Pro-ente</v>
      </c>
      <c r="G18" s="72" t="str">
        <f>inschrijving!J18</f>
        <v>Scherpenzeel</v>
      </c>
      <c r="H18" s="72" t="str">
        <f>inschrijving!K18</f>
        <v>1pa3</v>
      </c>
      <c r="I18" s="66">
        <f>inschrijving!L18</f>
        <v>1</v>
      </c>
      <c r="J18" s="69">
        <f>inschrijving!M18</f>
        <v>0.47916666666666646</v>
      </c>
      <c r="K18" s="69">
        <f>inschrijving!N18</f>
        <v>0.4999999999999998</v>
      </c>
      <c r="L18" s="69">
        <f>inschrijving!O18</f>
        <v>0.5277777777777778</v>
      </c>
      <c r="R18" s="73"/>
    </row>
    <row r="19" spans="1:18" ht="12.75">
      <c r="A19" s="67"/>
      <c r="B19" s="72">
        <f>inschrijving!E19</f>
        <v>3286</v>
      </c>
      <c r="C19" s="72"/>
      <c r="D19" s="72" t="str">
        <f>inschrijving!G19</f>
        <v>Theo Spit</v>
      </c>
      <c r="E19" s="72">
        <f>inschrijving!H19</f>
        <v>0</v>
      </c>
      <c r="F19" s="72" t="str">
        <f>inschrijving!I19</f>
        <v>Bruno/Ceasar</v>
      </c>
      <c r="G19" s="72" t="str">
        <f>inschrijving!J19</f>
        <v>Oldenzaal</v>
      </c>
      <c r="H19" s="72" t="str">
        <f>inschrijving!K19</f>
        <v>2pa1</v>
      </c>
      <c r="I19" s="66">
        <f>inschrijving!L19</f>
        <v>1</v>
      </c>
      <c r="J19" s="69">
        <f>inschrijving!M19</f>
        <v>0.4861111111111109</v>
      </c>
      <c r="K19" s="69">
        <f>inschrijving!N19</f>
        <v>0.5069444444444442</v>
      </c>
      <c r="L19" s="69">
        <f>inschrijving!O19</f>
        <v>0.548611111111111</v>
      </c>
      <c r="R19" s="73"/>
    </row>
    <row r="20" spans="1:18" ht="12.75">
      <c r="A20" s="67"/>
      <c r="B20" s="72">
        <f>inschrijving!E20</f>
        <v>528</v>
      </c>
      <c r="C20" s="72"/>
      <c r="D20" s="72" t="str">
        <f>inschrijving!G20</f>
        <v>Martie van den Bosch</v>
      </c>
      <c r="E20" s="72">
        <f>inschrijving!H20</f>
        <v>0</v>
      </c>
      <c r="F20" s="72" t="str">
        <f>inschrijving!I20</f>
        <v>Cendy/Barona</v>
      </c>
      <c r="G20" s="72" t="str">
        <f>inschrijving!J20</f>
        <v>Ugchelen</v>
      </c>
      <c r="H20" s="72" t="str">
        <f>inschrijving!K20</f>
        <v>2pa2</v>
      </c>
      <c r="I20" s="66">
        <f>inschrijving!L20</f>
        <v>1</v>
      </c>
      <c r="J20" s="69">
        <f>inschrijving!M20</f>
        <v>0.4930555555555553</v>
      </c>
      <c r="K20" s="69">
        <f>inschrijving!N20</f>
        <v>0.5138888888888886</v>
      </c>
      <c r="L20" s="69">
        <f>inschrijving!O20</f>
        <v>0.5520833333333334</v>
      </c>
      <c r="R20" s="73"/>
    </row>
    <row r="21" spans="1:18" ht="12.75">
      <c r="A21" s="67"/>
      <c r="B21" s="72">
        <f>inschrijving!E21</f>
        <v>1117</v>
      </c>
      <c r="C21" s="72"/>
      <c r="D21" s="72" t="str">
        <f>inschrijving!G21</f>
        <v>W.Veldboom</v>
      </c>
      <c r="E21" s="72">
        <f>inschrijving!H21</f>
        <v>0</v>
      </c>
      <c r="F21" s="72" t="str">
        <f>inschrijving!I21</f>
        <v>Veldstar Risk</v>
      </c>
      <c r="G21" s="72" t="str">
        <f>inschrijving!J21</f>
        <v>Zeewolde</v>
      </c>
      <c r="H21" s="72" t="str">
        <f>inschrijving!K21</f>
        <v>1pa3</v>
      </c>
      <c r="I21" s="66">
        <f>inschrijving!L21</f>
        <v>1</v>
      </c>
      <c r="J21" s="69">
        <f>inschrijving!M21</f>
        <v>0.4999999999999997</v>
      </c>
      <c r="K21" s="69">
        <f>inschrijving!N21</f>
        <v>0.520833333333333</v>
      </c>
      <c r="L21" s="69">
        <f>inschrijving!O21</f>
        <v>0.5555555555555556</v>
      </c>
      <c r="R21" s="73"/>
    </row>
    <row r="22" spans="1:18" ht="12.75">
      <c r="A22" s="67"/>
      <c r="B22" s="72">
        <f>inschrijving!E22</f>
        <v>544</v>
      </c>
      <c r="C22" s="72"/>
      <c r="D22" s="72" t="str">
        <f>inschrijving!G22</f>
        <v>M.G. Montauban</v>
      </c>
      <c r="E22" s="72">
        <f>inschrijving!H22</f>
        <v>0</v>
      </c>
      <c r="F22" s="72" t="str">
        <f>inschrijving!I22</f>
        <v>Romke Anna/Yfke/Eindelo's Agossie</v>
      </c>
      <c r="G22" s="72" t="str">
        <f>inschrijving!J22</f>
        <v>Stroe</v>
      </c>
      <c r="H22" s="72" t="str">
        <f>inschrijving!K22</f>
        <v>2pa2</v>
      </c>
      <c r="I22" s="66">
        <f>inschrijving!L22</f>
        <v>1</v>
      </c>
      <c r="J22" s="69">
        <f>inschrijving!M22</f>
        <v>0.5069444444444442</v>
      </c>
      <c r="K22" s="69">
        <f>inschrijving!N22</f>
        <v>0.5277777777777775</v>
      </c>
      <c r="L22" s="69">
        <f>inschrijving!O22</f>
        <v>0.5590277777777778</v>
      </c>
      <c r="R22" s="73"/>
    </row>
    <row r="23" spans="1:18" ht="12.75">
      <c r="A23" s="67"/>
      <c r="B23" s="72">
        <f>inschrijving!E23</f>
        <v>226</v>
      </c>
      <c r="C23" s="72"/>
      <c r="D23" s="72" t="str">
        <f>inschrijving!G23</f>
        <v>Martien Bömer</v>
      </c>
      <c r="E23" s="72">
        <f>inschrijving!H23</f>
        <v>0</v>
      </c>
      <c r="F23" s="72" t="str">
        <f>inschrijving!I23</f>
        <v>Frids/Djimmer</v>
      </c>
      <c r="G23" s="72" t="str">
        <f>inschrijving!J23</f>
        <v>Wenum Wiesel</v>
      </c>
      <c r="H23" s="72" t="str">
        <f>inschrijving!K23</f>
        <v>2pa2</v>
      </c>
      <c r="I23" s="66">
        <f>inschrijving!L23</f>
        <v>1</v>
      </c>
      <c r="J23" s="69">
        <f>inschrijving!M23</f>
        <v>0.5138888888888886</v>
      </c>
      <c r="K23" s="69">
        <f>inschrijving!N23</f>
        <v>0.5347222222222219</v>
      </c>
      <c r="L23" s="69">
        <f>inschrijving!O23</f>
        <v>0.5625</v>
      </c>
      <c r="R23" s="73"/>
    </row>
    <row r="24" spans="1:18" ht="12.75">
      <c r="A24" s="67"/>
      <c r="B24" s="72">
        <f>inschrijving!E24</f>
        <v>802</v>
      </c>
      <c r="C24" s="72"/>
      <c r="D24" s="72" t="str">
        <f>inschrijving!G24</f>
        <v>Herman Simmelink</v>
      </c>
      <c r="E24" s="72">
        <f>inschrijving!H24</f>
        <v>0</v>
      </c>
      <c r="F24" s="72" t="str">
        <f>inschrijving!I24</f>
        <v>Jelle S van Veld Olthof/ Jikke S van Veld Olthof</v>
      </c>
      <c r="G24" s="72" t="str">
        <f>inschrijving!J24</f>
        <v>Neede</v>
      </c>
      <c r="H24" s="72" t="str">
        <f>inschrijving!K24</f>
        <v>2pa3</v>
      </c>
      <c r="I24" s="66">
        <f>inschrijving!L24</f>
        <v>1</v>
      </c>
      <c r="J24" s="69">
        <f>inschrijving!M24</f>
        <v>0.520833333333333</v>
      </c>
      <c r="K24" s="69">
        <f>inschrijving!N24</f>
        <v>0.5416666666666663</v>
      </c>
      <c r="L24" s="69">
        <f>inschrijving!O24</f>
        <v>0.5659722222222222</v>
      </c>
      <c r="R24" s="73"/>
    </row>
    <row r="25" spans="1:18" ht="12.75">
      <c r="A25" s="67"/>
      <c r="B25" s="72">
        <f>inschrijving!E25</f>
        <v>1172</v>
      </c>
      <c r="C25" s="72"/>
      <c r="D25" s="72" t="str">
        <f>inschrijving!G25</f>
        <v>Miralda Otten</v>
      </c>
      <c r="E25" s="72">
        <f>inschrijving!H25</f>
        <v>0</v>
      </c>
      <c r="F25" s="72" t="str">
        <f>inschrijving!I25</f>
        <v>Zeros/Bongo</v>
      </c>
      <c r="G25" s="72" t="str">
        <f>inschrijving!J25</f>
        <v>Ravenswaaij</v>
      </c>
      <c r="H25" s="72" t="str">
        <f>inschrijving!K25</f>
        <v>2pa3</v>
      </c>
      <c r="I25" s="66">
        <f>inschrijving!L25</f>
        <v>1</v>
      </c>
      <c r="J25" s="69">
        <f>inschrijving!M25</f>
        <v>0.5277777777777775</v>
      </c>
      <c r="K25" s="69">
        <f>inschrijving!N25</f>
        <v>0.5486111111111107</v>
      </c>
      <c r="L25" s="69">
        <f>inschrijving!O25</f>
        <v>0.5694444444444444</v>
      </c>
      <c r="R25" s="73"/>
    </row>
    <row r="26" spans="1:18" ht="12.75">
      <c r="A26" s="67"/>
      <c r="B26" s="72">
        <f>inschrijving!E26</f>
        <v>0</v>
      </c>
      <c r="C26" s="72"/>
      <c r="D26" s="72">
        <f>inschrijving!G26</f>
        <v>0</v>
      </c>
      <c r="E26" s="72">
        <f>inschrijving!H26</f>
        <v>0</v>
      </c>
      <c r="F26" s="72">
        <f>inschrijving!I26</f>
        <v>0</v>
      </c>
      <c r="G26" s="72">
        <f>inschrijving!J26</f>
        <v>0</v>
      </c>
      <c r="H26" s="72">
        <f>inschrijving!K26</f>
        <v>0</v>
      </c>
      <c r="I26" s="66">
        <f>inschrijving!L26</f>
        <v>0</v>
      </c>
      <c r="J26" s="69">
        <f>inschrijving!M26</f>
        <v>0</v>
      </c>
      <c r="K26" s="69">
        <f>inschrijving!N26</f>
        <v>0</v>
      </c>
      <c r="L26" s="69">
        <f>inschrijving!O26</f>
        <v>0</v>
      </c>
      <c r="R26" s="73"/>
    </row>
    <row r="27" spans="1:18" ht="12.75">
      <c r="A27" s="67"/>
      <c r="B27" s="72">
        <f>inschrijving!E27</f>
        <v>0</v>
      </c>
      <c r="C27" s="72"/>
      <c r="D27" s="72">
        <f>inschrijving!G27</f>
        <v>0</v>
      </c>
      <c r="E27" s="72">
        <f>inschrijving!H27</f>
        <v>0</v>
      </c>
      <c r="F27" s="72">
        <f>inschrijving!I27</f>
        <v>0</v>
      </c>
      <c r="G27" s="72">
        <f>inschrijving!J27</f>
        <v>0</v>
      </c>
      <c r="H27" s="72">
        <f>inschrijving!K27</f>
        <v>0</v>
      </c>
      <c r="I27" s="66">
        <f>inschrijving!L27</f>
        <v>0</v>
      </c>
      <c r="J27" s="69">
        <f>inschrijving!M27</f>
        <v>0</v>
      </c>
      <c r="K27" s="69">
        <f>inschrijving!N27</f>
        <v>0</v>
      </c>
      <c r="L27" s="69">
        <f>inschrijving!O27</f>
        <v>0</v>
      </c>
      <c r="R27" s="73"/>
    </row>
    <row r="28" spans="1:12" ht="12.75">
      <c r="A28" s="67"/>
      <c r="B28" s="72">
        <f>inschrijving!E28</f>
        <v>2</v>
      </c>
      <c r="C28" s="72"/>
      <c r="D28" s="72" t="str">
        <f>inschrijving!G28</f>
        <v>Joyce Eekmate</v>
      </c>
      <c r="E28" s="72">
        <f>inschrijving!H28</f>
        <v>0</v>
      </c>
      <c r="F28" s="72" t="str">
        <f>inschrijving!I28</f>
        <v xml:space="preserve">Beijering's Rosemarie </v>
      </c>
      <c r="G28" s="72" t="str">
        <f>inschrijving!J28</f>
        <v>Schalkhaar</v>
      </c>
      <c r="H28" s="72" t="str">
        <f>inschrijving!K28</f>
        <v>1pohobby</v>
      </c>
      <c r="I28" s="66">
        <f>inschrijving!L28</f>
        <v>2</v>
      </c>
      <c r="J28" s="69">
        <f>inschrijving!M28</f>
        <v>0.4166666666666667</v>
      </c>
      <c r="K28" s="69">
        <f>inschrijving!N28</f>
        <v>0.44097222222222227</v>
      </c>
      <c r="L28" s="69">
        <f>inschrijving!O28</f>
        <v>0.4618055555555556</v>
      </c>
    </row>
    <row r="29" spans="1:13" s="64" customFormat="1" ht="12.75">
      <c r="A29" s="67"/>
      <c r="B29" s="72">
        <f>inschrijving!E29</f>
        <v>3177</v>
      </c>
      <c r="C29" s="72"/>
      <c r="D29" s="72" t="str">
        <f>inschrijving!G29</f>
        <v>Ramona Theunisse</v>
      </c>
      <c r="E29" s="72">
        <f>inschrijving!H29</f>
        <v>0</v>
      </c>
      <c r="F29" s="72" t="str">
        <f>inschrijving!I29</f>
        <v>Gonnie van de Melder</v>
      </c>
      <c r="G29" s="72" t="str">
        <f>inschrijving!J29</f>
        <v>Zelhem</v>
      </c>
      <c r="H29" s="72" t="str">
        <f>inschrijving!K29</f>
        <v>1po1</v>
      </c>
      <c r="I29" s="66">
        <f>inschrijving!L29</f>
        <v>2</v>
      </c>
      <c r="J29" s="69">
        <f>inschrijving!M29</f>
        <v>0.4236111111111111</v>
      </c>
      <c r="K29" s="69">
        <f>inschrijving!N29</f>
        <v>0.4479166666666667</v>
      </c>
      <c r="L29" s="69">
        <f>inschrijving!O29</f>
        <v>0.46527777777777773</v>
      </c>
      <c r="M29" s="70"/>
    </row>
    <row r="30" spans="1:13" s="64" customFormat="1" ht="12.75">
      <c r="A30" s="67"/>
      <c r="B30" s="72">
        <f>inschrijving!E30</f>
        <v>3192</v>
      </c>
      <c r="C30" s="72"/>
      <c r="D30" s="72" t="str">
        <f>inschrijving!G30</f>
        <v>Marieke Witteveen-Versluis</v>
      </c>
      <c r="E30" s="72">
        <f>inschrijving!H30</f>
        <v>0</v>
      </c>
      <c r="F30" s="72" t="str">
        <f>inschrijving!I30</f>
        <v>Lizzy</v>
      </c>
      <c r="G30" s="72" t="str">
        <f>inschrijving!J30</f>
        <v>Apeldoorn</v>
      </c>
      <c r="H30" s="72" t="str">
        <f>inschrijving!K30</f>
        <v>1po1</v>
      </c>
      <c r="I30" s="66">
        <f>inschrijving!L30</f>
        <v>2</v>
      </c>
      <c r="J30" s="69">
        <f>inschrijving!M30</f>
        <v>0.4305555555555555</v>
      </c>
      <c r="K30" s="69">
        <f>inschrijving!N30</f>
        <v>0.4548611111111111</v>
      </c>
      <c r="L30" s="69">
        <f>inschrijving!O30</f>
        <v>0.46875</v>
      </c>
      <c r="M30" s="70"/>
    </row>
    <row r="31" spans="1:13" s="64" customFormat="1" ht="12.75">
      <c r="A31" s="67"/>
      <c r="B31" s="72">
        <f>inschrijving!E31</f>
        <v>1659</v>
      </c>
      <c r="C31" s="72"/>
      <c r="D31" s="72" t="str">
        <f>inschrijving!G31</f>
        <v>Desiree van Lambalgen-van Hierden</v>
      </c>
      <c r="E31" s="72">
        <f>inschrijving!H31</f>
        <v>0</v>
      </c>
      <c r="F31" s="72" t="str">
        <f>inschrijving!I31</f>
        <v>Rakt's Jeffrey</v>
      </c>
      <c r="G31" s="72" t="str">
        <f>inschrijving!J31</f>
        <v>Putten</v>
      </c>
      <c r="H31" s="72" t="str">
        <f>inschrijving!K31</f>
        <v>1po2</v>
      </c>
      <c r="I31" s="66">
        <f>inschrijving!L31</f>
        <v>2</v>
      </c>
      <c r="J31" s="69">
        <f>inschrijving!M31</f>
        <v>0.43749999999999994</v>
      </c>
      <c r="K31" s="69">
        <f>inschrijving!N31</f>
        <v>0.4618055555555555</v>
      </c>
      <c r="L31" s="69">
        <f>inschrijving!O31</f>
        <v>0.47222222222222227</v>
      </c>
      <c r="M31" s="70"/>
    </row>
    <row r="32" spans="1:13" s="64" customFormat="1" ht="12.75">
      <c r="A32" s="67"/>
      <c r="B32" s="72">
        <f>inschrijving!E32</f>
        <v>859</v>
      </c>
      <c r="C32" s="72"/>
      <c r="D32" s="72" t="str">
        <f>inschrijving!G32</f>
        <v>Louis van Haren</v>
      </c>
      <c r="E32" s="72">
        <f>inschrijving!H32</f>
        <v>0</v>
      </c>
      <c r="F32" s="72" t="str">
        <f>inschrijving!I32</f>
        <v>Luc</v>
      </c>
      <c r="G32" s="72" t="str">
        <f>inschrijving!J32</f>
        <v>Vierlingsbeek</v>
      </c>
      <c r="H32" s="72" t="str">
        <f>inschrijving!K32</f>
        <v>1po2</v>
      </c>
      <c r="I32" s="66">
        <f>inschrijving!L32</f>
        <v>2</v>
      </c>
      <c r="J32" s="69">
        <f>inschrijving!M32</f>
        <v>0.44444444444444436</v>
      </c>
      <c r="K32" s="69">
        <f>inschrijving!N32</f>
        <v>0.46874999999999994</v>
      </c>
      <c r="L32" s="69">
        <f>inschrijving!O32</f>
        <v>0.4756944444444444</v>
      </c>
      <c r="M32" s="70"/>
    </row>
    <row r="33" spans="1:13" s="64" customFormat="1" ht="12.75">
      <c r="A33" s="67"/>
      <c r="B33" s="72">
        <f>inschrijving!E33</f>
        <v>165</v>
      </c>
      <c r="C33" s="72"/>
      <c r="D33" s="72" t="str">
        <f>inschrijving!G33</f>
        <v>Joop Aalderink</v>
      </c>
      <c r="E33" s="72">
        <f>inschrijving!H33</f>
        <v>0</v>
      </c>
      <c r="F33" s="72" t="str">
        <f>inschrijving!I33</f>
        <v>Carillio</v>
      </c>
      <c r="G33" s="72" t="str">
        <f>inschrijving!J33</f>
        <v>Toldijk</v>
      </c>
      <c r="H33" s="72" t="str">
        <f>inschrijving!K33</f>
        <v>1po3</v>
      </c>
      <c r="I33" s="66">
        <f>inschrijving!L33</f>
        <v>2</v>
      </c>
      <c r="J33" s="69">
        <f>inschrijving!M33</f>
        <v>0.4513888888888888</v>
      </c>
      <c r="K33" s="69">
        <f>inschrijving!N33</f>
        <v>0.47569444444444436</v>
      </c>
      <c r="L33" s="69">
        <f>inschrijving!O33</f>
        <v>0.4791666666666667</v>
      </c>
      <c r="M33" s="70"/>
    </row>
    <row r="34" spans="1:13" s="64" customFormat="1" ht="12.75">
      <c r="A34" s="67"/>
      <c r="B34" s="72">
        <f>inschrijving!E34</f>
        <v>1602</v>
      </c>
      <c r="C34" s="72"/>
      <c r="D34" s="72" t="str">
        <f>inschrijving!G34</f>
        <v>Francisca Lanke</v>
      </c>
      <c r="E34" s="72">
        <f>inschrijving!H34</f>
        <v>0</v>
      </c>
      <c r="F34" s="72" t="str">
        <f>inschrijving!I34</f>
        <v>Amber</v>
      </c>
      <c r="G34" s="72" t="str">
        <f>inschrijving!J34</f>
        <v>Zelhem</v>
      </c>
      <c r="H34" s="72" t="str">
        <f>inschrijving!K34</f>
        <v>1po3</v>
      </c>
      <c r="I34" s="66">
        <f>inschrijving!L34</f>
        <v>2</v>
      </c>
      <c r="J34" s="69">
        <f>inschrijving!M34</f>
        <v>0.4583333333333332</v>
      </c>
      <c r="K34" s="69">
        <f>inschrijving!N34</f>
        <v>0.4826388888888888</v>
      </c>
      <c r="L34" s="69">
        <f>inschrijving!O34</f>
        <v>0.4861111111111111</v>
      </c>
      <c r="M34" s="70"/>
    </row>
    <row r="35" spans="1:13" s="64" customFormat="1" ht="12.75">
      <c r="A35" s="67"/>
      <c r="B35" s="72">
        <f>inschrijving!E35</f>
        <v>1501</v>
      </c>
      <c r="C35" s="72"/>
      <c r="D35" s="72" t="str">
        <f>inschrijving!G35</f>
        <v>Jurgen Tijssen</v>
      </c>
      <c r="E35" s="72">
        <f>inschrijving!H35</f>
        <v>0</v>
      </c>
      <c r="F35" s="72" t="str">
        <f>inschrijving!I35</f>
        <v>Elmo</v>
      </c>
      <c r="G35" s="72" t="str">
        <f>inschrijving!J35</f>
        <v>Nieuw-Heeten</v>
      </c>
      <c r="H35" s="72" t="str">
        <f>inschrijving!K35</f>
        <v>1po3</v>
      </c>
      <c r="I35" s="66">
        <f>inschrijving!L35</f>
        <v>2</v>
      </c>
      <c r="J35" s="69">
        <f>inschrijving!M35</f>
        <v>0.4652777777777776</v>
      </c>
      <c r="K35" s="69">
        <f>inschrijving!N35</f>
        <v>0.4895833333333332</v>
      </c>
      <c r="L35" s="69">
        <f>inschrijving!O35</f>
        <v>0.4930555555555556</v>
      </c>
      <c r="M35" s="70"/>
    </row>
    <row r="36" spans="1:12" ht="12.75">
      <c r="A36" s="67"/>
      <c r="B36" s="72">
        <f>inschrijving!E36</f>
        <v>2170</v>
      </c>
      <c r="C36" s="72"/>
      <c r="D36" s="72" t="str">
        <f>inschrijving!G36</f>
        <v>Ramon Oosterveld</v>
      </c>
      <c r="E36" s="72">
        <f>inschrijving!H36</f>
        <v>0</v>
      </c>
      <c r="F36" s="72" t="str">
        <f>inschrijving!I36</f>
        <v>Jaquar/Silverster</v>
      </c>
      <c r="G36" s="72" t="str">
        <f>inschrijving!J36</f>
        <v>Hollandscheveld</v>
      </c>
      <c r="H36" s="72" t="str">
        <f>inschrijving!K36</f>
        <v>2po1</v>
      </c>
      <c r="I36" s="66">
        <f>inschrijving!L36</f>
        <v>2</v>
      </c>
      <c r="J36" s="69">
        <f>inschrijving!M36</f>
        <v>0.47222222222222204</v>
      </c>
      <c r="K36" s="69">
        <f>inschrijving!N36</f>
        <v>0.4965277777777776</v>
      </c>
      <c r="L36" s="69">
        <f>inschrijving!O36</f>
        <v>0.53125</v>
      </c>
    </row>
    <row r="37" spans="1:18" ht="12.75">
      <c r="A37" s="67"/>
      <c r="B37" s="72">
        <f>inschrijving!E37</f>
        <v>1884</v>
      </c>
      <c r="C37" s="72"/>
      <c r="D37" s="72" t="str">
        <f>inschrijving!G37</f>
        <v>Marco de Winkel</v>
      </c>
      <c r="E37" s="72">
        <f>inschrijving!H37</f>
        <v>0</v>
      </c>
      <c r="F37" s="72" t="str">
        <f>inschrijving!I37</f>
        <v>Lars/Guus</v>
      </c>
      <c r="G37" s="72" t="str">
        <f>inschrijving!J37</f>
        <v>Eerbeek</v>
      </c>
      <c r="H37" s="72" t="str">
        <f>inschrijving!K37</f>
        <v>2po1</v>
      </c>
      <c r="I37" s="66">
        <f>inschrijving!L37</f>
        <v>2</v>
      </c>
      <c r="J37" s="69">
        <f>inschrijving!M37</f>
        <v>0.47916666666666646</v>
      </c>
      <c r="K37" s="69">
        <f>inschrijving!N37</f>
        <v>0.5034722222222221</v>
      </c>
      <c r="L37" s="69">
        <f>inschrijving!O37</f>
        <v>0.5347222222222222</v>
      </c>
      <c r="R37" s="73"/>
    </row>
    <row r="38" spans="1:18" ht="12.75">
      <c r="A38" s="67"/>
      <c r="B38" s="72">
        <f>inschrijving!E38</f>
        <v>2114</v>
      </c>
      <c r="C38" s="72"/>
      <c r="D38" s="72" t="str">
        <f>inschrijving!G38</f>
        <v>Sven Jansen</v>
      </c>
      <c r="E38" s="72">
        <f>inschrijving!H38</f>
        <v>0</v>
      </c>
      <c r="F38" s="72" t="str">
        <f>inschrijving!I38</f>
        <v>Kees/ Marie Mathilde</v>
      </c>
      <c r="G38" s="72" t="str">
        <f>inschrijving!J38</f>
        <v>Nijkerkerveen</v>
      </c>
      <c r="H38" s="72" t="str">
        <f>inschrijving!K38</f>
        <v>2po1</v>
      </c>
      <c r="I38" s="66">
        <f>inschrijving!L38</f>
        <v>2</v>
      </c>
      <c r="J38" s="69">
        <f>inschrijving!M38</f>
        <v>0.4861111111111109</v>
      </c>
      <c r="K38" s="69">
        <f>inschrijving!N38</f>
        <v>0.5104166666666665</v>
      </c>
      <c r="L38" s="69">
        <f>inschrijving!O38</f>
        <v>0.5381944444444444</v>
      </c>
      <c r="R38" s="73"/>
    </row>
    <row r="39" spans="1:12" ht="12.75">
      <c r="A39" s="67"/>
      <c r="B39" s="72">
        <f>inschrijving!E39</f>
        <v>701</v>
      </c>
      <c r="C39" s="72"/>
      <c r="D39" s="72" t="str">
        <f>inschrijving!G39</f>
        <v>Geert Pol</v>
      </c>
      <c r="E39" s="72">
        <f>inschrijving!H39</f>
        <v>0</v>
      </c>
      <c r="F39" s="72" t="str">
        <f>inschrijving!I39</f>
        <v>Alex/Justin</v>
      </c>
      <c r="G39" s="72" t="str">
        <f>inschrijving!J39</f>
        <v>Wilp</v>
      </c>
      <c r="H39" s="72" t="str">
        <f>inschrijving!K39</f>
        <v>2po3</v>
      </c>
      <c r="I39" s="66">
        <f>inschrijving!L39</f>
        <v>2</v>
      </c>
      <c r="J39" s="69">
        <f>inschrijving!M39</f>
        <v>0.4930555555555553</v>
      </c>
      <c r="K39" s="69">
        <f>inschrijving!N39</f>
        <v>0.5173611111111109</v>
      </c>
      <c r="L39" s="69">
        <f>inschrijving!O39</f>
        <v>0.5416666666666666</v>
      </c>
    </row>
    <row r="40" spans="1:18" ht="12.75">
      <c r="A40" s="67"/>
      <c r="B40" s="72">
        <f>inschrijving!E40</f>
        <v>170</v>
      </c>
      <c r="C40" s="72"/>
      <c r="D40" s="72" t="str">
        <f>inschrijving!G40</f>
        <v>Klaas de Haan</v>
      </c>
      <c r="E40" s="72">
        <f>inschrijving!H40</f>
        <v>0</v>
      </c>
      <c r="F40" s="72" t="str">
        <f>inschrijving!I40</f>
        <v>Natz/Master</v>
      </c>
      <c r="G40" s="72" t="str">
        <f>inschrijving!J40</f>
        <v>Jouswier</v>
      </c>
      <c r="H40" s="72" t="str">
        <f>inschrijving!K40</f>
        <v>2po3</v>
      </c>
      <c r="I40" s="66">
        <f>inschrijving!L40</f>
        <v>2</v>
      </c>
      <c r="J40" s="69">
        <f>inschrijving!M40</f>
        <v>0.4999999999999997</v>
      </c>
      <c r="K40" s="69">
        <f>inschrijving!N40</f>
        <v>0.5243055555555554</v>
      </c>
      <c r="L40" s="69">
        <f>inschrijving!O40</f>
        <v>0.545138888888889</v>
      </c>
      <c r="R40" s="73"/>
    </row>
    <row r="41" spans="1:18" ht="12.75">
      <c r="A41" s="67"/>
      <c r="B41" s="72">
        <f>inschrijving!E41</f>
        <v>1163</v>
      </c>
      <c r="C41" s="72"/>
      <c r="D41" s="72" t="str">
        <f>inschrijving!G41</f>
        <v>Dick Bolt</v>
      </c>
      <c r="E41" s="72">
        <f>inschrijving!H41</f>
        <v>0</v>
      </c>
      <c r="F41" s="72" t="str">
        <f>inschrijving!I41</f>
        <v>Nancy/Falco/Eline</v>
      </c>
      <c r="G41" s="72" t="str">
        <f>inschrijving!J41</f>
        <v>Wijhe</v>
      </c>
      <c r="H41" s="72" t="str">
        <f>inschrijving!K41</f>
        <v>tapo2</v>
      </c>
      <c r="I41" s="66">
        <f>inschrijving!L41</f>
        <v>2</v>
      </c>
      <c r="J41" s="69">
        <f>inschrijving!M41</f>
        <v>0.5069444444444442</v>
      </c>
      <c r="K41" s="69">
        <f>inschrijving!N41</f>
        <v>0.5312499999999998</v>
      </c>
      <c r="L41" s="69">
        <f>inschrijving!O41</f>
        <v>0.5729166666666666</v>
      </c>
      <c r="R41" s="73"/>
    </row>
    <row r="42" spans="1:12" ht="12.75">
      <c r="A42" s="67"/>
      <c r="B42" s="72">
        <f>inschrijving!E42</f>
        <v>630</v>
      </c>
      <c r="C42" s="72"/>
      <c r="D42" s="72" t="str">
        <f>inschrijving!G42</f>
        <v>Rob Dijkhuis</v>
      </c>
      <c r="E42" s="72">
        <f>inschrijving!H42</f>
        <v>0</v>
      </c>
      <c r="F42" s="72" t="str">
        <f>inschrijving!I42</f>
        <v>Amigo/Belg/Dino/Boy/Theo</v>
      </c>
      <c r="G42" s="72" t="str">
        <f>inschrijving!J42</f>
        <v>Geesteren</v>
      </c>
      <c r="H42" s="72" t="str">
        <f>inschrijving!K42</f>
        <v>4po3</v>
      </c>
      <c r="I42" s="66">
        <f>inschrijving!L42</f>
        <v>2</v>
      </c>
      <c r="J42" s="69">
        <f>inschrijving!M42</f>
        <v>0.5138888888888886</v>
      </c>
      <c r="K42" s="69">
        <f>inschrijving!N42</f>
        <v>0.5381944444444442</v>
      </c>
      <c r="L42" s="69">
        <f>inschrijving!O42</f>
        <v>0.576388888888889</v>
      </c>
    </row>
    <row r="43" spans="1:12" ht="12.75">
      <c r="A43" s="67"/>
      <c r="B43" s="72">
        <f>inschrijving!E43</f>
        <v>3</v>
      </c>
      <c r="C43" s="72"/>
      <c r="D43" s="72" t="str">
        <f>inschrijving!G43</f>
        <v>Nora Schottert</v>
      </c>
      <c r="E43" s="72">
        <f>inschrijving!H43</f>
        <v>0</v>
      </c>
      <c r="F43" s="72" t="str">
        <f>inschrijving!I43</f>
        <v>Sabiene/ Henry/ Ponnie/ Sander</v>
      </c>
      <c r="G43" s="72" t="str">
        <f>inschrijving!J43</f>
        <v>Ommen</v>
      </c>
      <c r="H43" s="72" t="str">
        <f>inschrijving!K43</f>
        <v>4pohobby</v>
      </c>
      <c r="I43" s="66">
        <f>inschrijving!L43</f>
        <v>2</v>
      </c>
      <c r="J43" s="69">
        <f>inschrijving!M43</f>
        <v>0.520833333333333</v>
      </c>
      <c r="K43" s="69">
        <f>inschrijving!N43</f>
        <v>0.5451388888888886</v>
      </c>
      <c r="L43" s="69">
        <f>inschrijving!O43</f>
        <v>0.579861111111111</v>
      </c>
    </row>
    <row r="44" spans="2:13" s="64" customFormat="1" ht="12.75">
      <c r="B44" s="65"/>
      <c r="C44" s="68"/>
      <c r="D44" s="67"/>
      <c r="E44" s="67"/>
      <c r="F44" s="67"/>
      <c r="G44" s="67"/>
      <c r="H44" s="67"/>
      <c r="I44" s="66"/>
      <c r="J44" s="69"/>
      <c r="K44" s="63"/>
      <c r="L44" s="63"/>
      <c r="M44" s="70"/>
    </row>
  </sheetData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/>
  <headerFooter alignWithMargins="0">
    <oddHeader>&amp;R&amp;D
 pag &amp;P/&amp;N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6"/>
  <sheetViews>
    <sheetView showZeros="0" zoomScale="75" zoomScaleNormal="75" workbookViewId="0" topLeftCell="A4">
      <selection activeCell="E22" sqref="E22"/>
    </sheetView>
  </sheetViews>
  <sheetFormatPr defaultColWidth="8.8515625" defaultRowHeight="12.75"/>
  <cols>
    <col min="1" max="1" width="8.8515625" style="78" customWidth="1"/>
    <col min="2" max="2" width="2.140625" style="74" customWidth="1"/>
    <col min="3" max="3" width="5.421875" style="79" customWidth="1"/>
    <col min="4" max="4" width="1.421875" style="75" customWidth="1"/>
    <col min="5" max="5" width="33.140625" style="80" customWidth="1"/>
    <col min="6" max="6" width="1.7109375" style="80" customWidth="1"/>
    <col min="7" max="7" width="24.7109375" style="80" customWidth="1"/>
    <col min="8" max="8" width="13.7109375" style="80" customWidth="1"/>
    <col min="9" max="9" width="11.28125" style="80" customWidth="1"/>
    <col min="10" max="10" width="7.28125" style="142" customWidth="1"/>
    <col min="11" max="11" width="6.7109375" style="142" customWidth="1"/>
    <col min="12" max="12" width="3.140625" style="75" customWidth="1"/>
    <col min="13" max="13" width="10.7109375" style="76" customWidth="1"/>
    <col min="14" max="15" width="10.7109375" style="78" customWidth="1"/>
    <col min="16" max="16" width="3.7109375" style="77" customWidth="1"/>
    <col min="17" max="17" width="18.140625" style="74" customWidth="1"/>
    <col min="18" max="18" width="8.8515625" style="74" customWidth="1"/>
    <col min="19" max="19" width="10.00390625" style="74" customWidth="1"/>
    <col min="20" max="20" width="11.140625" style="74" customWidth="1"/>
    <col min="21" max="16384" width="8.8515625" style="74" customWidth="1"/>
  </cols>
  <sheetData>
    <row r="1" spans="1:16" s="57" customFormat="1" ht="12.75">
      <c r="A1" s="56"/>
      <c r="C1" s="58"/>
      <c r="D1" s="59"/>
      <c r="E1" s="60">
        <f>inschrijving!G1</f>
        <v>0</v>
      </c>
      <c r="F1" s="60"/>
      <c r="G1" s="60"/>
      <c r="H1" s="60"/>
      <c r="I1" s="60"/>
      <c r="J1" s="140"/>
      <c r="K1" s="140"/>
      <c r="L1" s="59"/>
      <c r="M1" s="61"/>
      <c r="N1" s="56"/>
      <c r="O1" s="56"/>
      <c r="P1" s="62"/>
    </row>
    <row r="2" spans="1:16" s="64" customFormat="1" ht="12.75">
      <c r="A2" s="63"/>
      <c r="C2" s="65"/>
      <c r="D2" s="66"/>
      <c r="E2" s="67"/>
      <c r="F2" s="5" t="str">
        <f>inschrijving!I3</f>
        <v>Programma.</v>
      </c>
      <c r="G2" s="67"/>
      <c r="H2" s="67"/>
      <c r="I2" s="67"/>
      <c r="J2" s="141"/>
      <c r="K2" s="141"/>
      <c r="L2" s="66"/>
      <c r="M2" s="69"/>
      <c r="N2" s="63"/>
      <c r="O2" s="63"/>
      <c r="P2" s="70"/>
    </row>
    <row r="3" spans="1:16" s="64" customFormat="1" ht="12.75">
      <c r="A3" s="63"/>
      <c r="C3" s="65"/>
      <c r="D3" s="66"/>
      <c r="E3" s="67"/>
      <c r="F3" s="67"/>
      <c r="G3" s="67"/>
      <c r="H3" s="67"/>
      <c r="I3" s="67"/>
      <c r="J3" s="141"/>
      <c r="K3" s="141"/>
      <c r="L3" s="66"/>
      <c r="M3" s="69"/>
      <c r="N3" s="63"/>
      <c r="O3" s="63"/>
      <c r="P3" s="70"/>
    </row>
    <row r="4" spans="1:16" s="64" customFormat="1" ht="12.75">
      <c r="A4" s="63"/>
      <c r="C4" s="65"/>
      <c r="D4" s="68"/>
      <c r="E4" s="41" t="s">
        <v>49</v>
      </c>
      <c r="F4" s="17"/>
      <c r="G4" s="17"/>
      <c r="H4" s="67"/>
      <c r="I4" s="67"/>
      <c r="J4" s="141"/>
      <c r="K4" s="141"/>
      <c r="L4" s="66"/>
      <c r="M4" s="69"/>
      <c r="N4" s="63"/>
      <c r="O4" s="63"/>
      <c r="P4" s="70"/>
    </row>
    <row r="5" spans="1:16" s="64" customFormat="1" ht="12.75">
      <c r="A5" s="63"/>
      <c r="C5" s="65"/>
      <c r="D5" s="68"/>
      <c r="E5" s="22"/>
      <c r="F5" s="17"/>
      <c r="G5" s="17"/>
      <c r="H5" s="67"/>
      <c r="I5" s="67"/>
      <c r="J5" s="141"/>
      <c r="K5" s="141"/>
      <c r="L5" s="66"/>
      <c r="M5" s="69"/>
      <c r="N5" s="63"/>
      <c r="O5" s="63"/>
      <c r="P5" s="70"/>
    </row>
    <row r="6" spans="1:16" s="64" customFormat="1" ht="12.75">
      <c r="A6" s="63"/>
      <c r="C6" s="65"/>
      <c r="D6" s="68"/>
      <c r="E6" s="22"/>
      <c r="F6" s="41" t="s">
        <v>40</v>
      </c>
      <c r="G6" s="17"/>
      <c r="H6" s="67"/>
      <c r="I6" s="67"/>
      <c r="J6" s="141"/>
      <c r="K6" s="141"/>
      <c r="L6" s="66"/>
      <c r="M6" s="69"/>
      <c r="N6" s="63"/>
      <c r="O6" s="63"/>
      <c r="P6" s="70"/>
    </row>
    <row r="7" spans="1:16" s="64" customFormat="1" ht="12.75">
      <c r="A7" s="63"/>
      <c r="C7" s="65"/>
      <c r="D7" s="68"/>
      <c r="E7" s="60"/>
      <c r="F7" s="67"/>
      <c r="G7" s="67"/>
      <c r="H7" s="67"/>
      <c r="I7" s="67"/>
      <c r="J7" s="141" t="s">
        <v>45</v>
      </c>
      <c r="K7" s="141" t="s">
        <v>46</v>
      </c>
      <c r="L7" s="66"/>
      <c r="M7" s="69"/>
      <c r="N7" s="63"/>
      <c r="O7" s="63"/>
      <c r="P7" s="70"/>
    </row>
    <row r="8" spans="1:16" s="64" customFormat="1" ht="12.75">
      <c r="A8" s="63" t="s">
        <v>0</v>
      </c>
      <c r="C8" s="65" t="s">
        <v>3</v>
      </c>
      <c r="D8" s="68"/>
      <c r="E8" s="67" t="s">
        <v>4</v>
      </c>
      <c r="F8" s="67"/>
      <c r="G8" s="67" t="s">
        <v>5</v>
      </c>
      <c r="H8" s="67" t="s">
        <v>6</v>
      </c>
      <c r="I8" s="67" t="s">
        <v>43</v>
      </c>
      <c r="J8" s="141" t="s">
        <v>44</v>
      </c>
      <c r="K8" s="141" t="s">
        <v>44</v>
      </c>
      <c r="L8" s="66" t="s">
        <v>7</v>
      </c>
      <c r="M8" s="69" t="s">
        <v>0</v>
      </c>
      <c r="N8" s="63" t="s">
        <v>1</v>
      </c>
      <c r="O8" s="63" t="s">
        <v>2</v>
      </c>
      <c r="P8" s="70"/>
    </row>
    <row r="9" spans="1:16" s="64" customFormat="1" ht="12.75">
      <c r="A9" s="63"/>
      <c r="C9" s="65"/>
      <c r="D9" s="68"/>
      <c r="E9" s="60"/>
      <c r="F9" s="67"/>
      <c r="G9" s="67"/>
      <c r="H9" s="67"/>
      <c r="I9" s="67"/>
      <c r="J9" s="141"/>
      <c r="K9" s="141"/>
      <c r="L9" s="66"/>
      <c r="M9" s="69"/>
      <c r="N9" s="63"/>
      <c r="O9" s="63"/>
      <c r="P9" s="70"/>
    </row>
    <row r="10" spans="1:15" s="67" customFormat="1" ht="12.75">
      <c r="A10" s="71">
        <f>M10</f>
        <v>0.4166666666666667</v>
      </c>
      <c r="C10" s="72">
        <f>inschrijving!E9</f>
        <v>1</v>
      </c>
      <c r="D10" s="72"/>
      <c r="E10" s="72" t="str">
        <f>inschrijving!G9</f>
        <v>Roel Krijnen</v>
      </c>
      <c r="F10" s="72">
        <f>inschrijving!H9</f>
        <v>0</v>
      </c>
      <c r="G10" s="72" t="str">
        <f>inschrijving!I9</f>
        <v>Jules van Steenhout</v>
      </c>
      <c r="H10" s="72" t="str">
        <f>inschrijving!J9</f>
        <v>Dalfsen</v>
      </c>
      <c r="I10" s="72" t="str">
        <f>inschrijving!K9</f>
        <v>1pahobby</v>
      </c>
      <c r="J10" s="141">
        <v>141</v>
      </c>
      <c r="K10" s="141">
        <v>148</v>
      </c>
      <c r="L10" s="66">
        <f>inschrijving!L9</f>
        <v>1</v>
      </c>
      <c r="M10" s="69">
        <f>inschrijving!M9</f>
        <v>0.4166666666666667</v>
      </c>
      <c r="N10" s="69">
        <f>inschrijving!N9</f>
        <v>0.4375</v>
      </c>
      <c r="O10" s="69">
        <f>inschrijving!O9</f>
        <v>0.4583333333333333</v>
      </c>
    </row>
    <row r="11" spans="1:21" ht="12.75">
      <c r="A11" s="71">
        <f aca="true" t="shared" si="0" ref="A11:A45">M11</f>
        <v>0.4236111111111111</v>
      </c>
      <c r="B11" s="67"/>
      <c r="C11" s="72">
        <f>inschrijving!E10</f>
        <v>1461</v>
      </c>
      <c r="D11" s="72"/>
      <c r="E11" s="72" t="str">
        <f>inschrijving!G10</f>
        <v>Piet Karelse</v>
      </c>
      <c r="F11" s="72">
        <f>inschrijving!H10</f>
        <v>0</v>
      </c>
      <c r="G11" s="72" t="str">
        <f>inschrijving!I10</f>
        <v>Woopy</v>
      </c>
      <c r="H11" s="72" t="str">
        <f>inschrijving!J10</f>
        <v>Kats</v>
      </c>
      <c r="I11" s="72" t="str">
        <f>inschrijving!K10</f>
        <v>1pa1</v>
      </c>
      <c r="J11" s="141">
        <v>129.5</v>
      </c>
      <c r="K11" s="141">
        <v>148.5</v>
      </c>
      <c r="L11" s="66">
        <f>inschrijving!L10</f>
        <v>1</v>
      </c>
      <c r="M11" s="69">
        <f>inschrijving!M10</f>
        <v>0.4236111111111111</v>
      </c>
      <c r="N11" s="69">
        <f>inschrijving!N10</f>
        <v>0.4444444444444444</v>
      </c>
      <c r="O11" s="69">
        <f>inschrijving!O10</f>
        <v>0.5</v>
      </c>
      <c r="P11" s="70"/>
      <c r="Q11" s="64"/>
      <c r="R11" s="64"/>
      <c r="S11" s="64"/>
      <c r="T11" s="64"/>
      <c r="U11" s="73"/>
    </row>
    <row r="12" spans="1:21" ht="12.75">
      <c r="A12" s="71">
        <f t="shared" si="0"/>
        <v>0.4305555555555555</v>
      </c>
      <c r="B12" s="67"/>
      <c r="C12" s="72">
        <f>inschrijving!E11</f>
        <v>3234</v>
      </c>
      <c r="D12" s="72"/>
      <c r="E12" s="72" t="str">
        <f>inschrijving!G11</f>
        <v>R.G. Berkhof</v>
      </c>
      <c r="F12" s="72">
        <f>inschrijving!H11</f>
        <v>0</v>
      </c>
      <c r="G12" s="72" t="str">
        <f>inschrijving!I11</f>
        <v>Roef</v>
      </c>
      <c r="H12" s="72" t="str">
        <f>inschrijving!J11</f>
        <v>Zwolle</v>
      </c>
      <c r="I12" s="72" t="str">
        <f>inschrijving!K11</f>
        <v>1pa1</v>
      </c>
      <c r="J12" s="141">
        <v>160</v>
      </c>
      <c r="K12" s="141">
        <v>157</v>
      </c>
      <c r="L12" s="66">
        <f>inschrijving!L11</f>
        <v>1</v>
      </c>
      <c r="M12" s="69">
        <f>inschrijving!M11</f>
        <v>0.4305555555555555</v>
      </c>
      <c r="N12" s="69">
        <f>inschrijving!N11</f>
        <v>0.45138888888888884</v>
      </c>
      <c r="O12" s="69">
        <f>inschrijving!O11</f>
        <v>0.5034722222222222</v>
      </c>
      <c r="U12" s="73"/>
    </row>
    <row r="13" spans="1:21" ht="12.75">
      <c r="A13" s="71">
        <f t="shared" si="0"/>
        <v>0.43749999999999994</v>
      </c>
      <c r="B13" s="67"/>
      <c r="C13" s="72">
        <f>inschrijving!E12</f>
        <v>2072</v>
      </c>
      <c r="D13" s="72"/>
      <c r="E13" s="72" t="str">
        <f>inschrijving!G12</f>
        <v>Peter Lenselink</v>
      </c>
      <c r="F13" s="72">
        <f>inschrijving!H12</f>
        <v>0</v>
      </c>
      <c r="G13" s="72" t="str">
        <f>inschrijving!I12</f>
        <v>Yara Sund</v>
      </c>
      <c r="H13" s="72" t="str">
        <f>inschrijving!J12</f>
        <v>Eefde</v>
      </c>
      <c r="I13" s="72" t="str">
        <f>inschrijving!K12</f>
        <v>1pa1</v>
      </c>
      <c r="J13" s="141">
        <v>111</v>
      </c>
      <c r="K13" s="141">
        <v>129</v>
      </c>
      <c r="L13" s="66">
        <f>inschrijving!L12</f>
        <v>1</v>
      </c>
      <c r="M13" s="69">
        <f>inschrijving!M12</f>
        <v>0.43749999999999994</v>
      </c>
      <c r="N13" s="69">
        <f>inschrijving!N12</f>
        <v>0.45833333333333326</v>
      </c>
      <c r="O13" s="69">
        <f>inschrijving!O12</f>
        <v>0.5069444444444444</v>
      </c>
      <c r="U13" s="73"/>
    </row>
    <row r="14" spans="1:21" ht="12.75">
      <c r="A14" s="71">
        <f t="shared" si="0"/>
        <v>0.44444444444444436</v>
      </c>
      <c r="B14" s="67"/>
      <c r="C14" s="72">
        <f>inschrijving!E13</f>
        <v>3448</v>
      </c>
      <c r="D14" s="72"/>
      <c r="E14" s="72" t="str">
        <f>inschrijving!G13</f>
        <v>Jelmer Reizevoort</v>
      </c>
      <c r="F14" s="72">
        <f>inschrijving!H13</f>
        <v>0</v>
      </c>
      <c r="G14" s="72" t="str">
        <f>inschrijving!I13</f>
        <v>Ufo</v>
      </c>
      <c r="H14" s="72" t="str">
        <f>inschrijving!J13</f>
        <v>Hengelo</v>
      </c>
      <c r="I14" s="72" t="str">
        <f>inschrijving!K13</f>
        <v>1pa1</v>
      </c>
      <c r="J14" s="141">
        <v>105</v>
      </c>
      <c r="K14" s="141">
        <v>126.5</v>
      </c>
      <c r="L14" s="66">
        <f>inschrijving!L13</f>
        <v>1</v>
      </c>
      <c r="M14" s="69">
        <f>inschrijving!M13</f>
        <v>0.44444444444444436</v>
      </c>
      <c r="N14" s="69">
        <f>inschrijving!N13</f>
        <v>0.4652777777777777</v>
      </c>
      <c r="O14" s="69">
        <f>inschrijving!O13</f>
        <v>0.5104166666666666</v>
      </c>
      <c r="U14" s="73"/>
    </row>
    <row r="15" spans="1:15" ht="12.75">
      <c r="A15" s="71">
        <f t="shared" si="0"/>
        <v>0.4513888888888888</v>
      </c>
      <c r="B15" s="67"/>
      <c r="C15" s="72">
        <f>inschrijving!E14</f>
        <v>3395</v>
      </c>
      <c r="D15" s="72"/>
      <c r="E15" s="72" t="str">
        <f>inschrijving!G14</f>
        <v>Iris Hutterd</v>
      </c>
      <c r="F15" s="72">
        <f>inschrijving!H14</f>
        <v>0</v>
      </c>
      <c r="G15" s="72" t="str">
        <f>inschrijving!I14</f>
        <v>Itam Bedakki</v>
      </c>
      <c r="H15" s="72" t="str">
        <f>inschrijving!J14</f>
        <v>Nijverdal</v>
      </c>
      <c r="I15" s="72" t="str">
        <f>inschrijving!K14</f>
        <v>1pa1</v>
      </c>
      <c r="J15" s="141">
        <v>146</v>
      </c>
      <c r="K15" s="141">
        <v>156.5</v>
      </c>
      <c r="L15" s="66">
        <f>inschrijving!L14</f>
        <v>1</v>
      </c>
      <c r="M15" s="69">
        <f>inschrijving!M14</f>
        <v>0.4513888888888888</v>
      </c>
      <c r="N15" s="69">
        <f>inschrijving!N14</f>
        <v>0.4722222222222221</v>
      </c>
      <c r="O15" s="69">
        <f>inschrijving!O14</f>
        <v>0.513888888888889</v>
      </c>
    </row>
    <row r="16" spans="1:21" ht="12.75">
      <c r="A16" s="71">
        <f t="shared" si="0"/>
        <v>0.4583333333333332</v>
      </c>
      <c r="B16" s="67"/>
      <c r="C16" s="72">
        <f>inschrijving!E15</f>
        <v>1541</v>
      </c>
      <c r="D16" s="72"/>
      <c r="E16" s="72" t="str">
        <f>inschrijving!G15</f>
        <v>Corjan Versprille</v>
      </c>
      <c r="F16" s="72">
        <f>inschrijving!H15</f>
        <v>0</v>
      </c>
      <c r="G16" s="72" t="str">
        <f>inschrijving!I15</f>
        <v>Tahnee van de Sollenburg</v>
      </c>
      <c r="H16" s="72" t="str">
        <f>inschrijving!J15</f>
        <v>Zeewolde</v>
      </c>
      <c r="I16" s="72" t="str">
        <f>inschrijving!K15</f>
        <v>1pa2</v>
      </c>
      <c r="J16" s="141">
        <v>155</v>
      </c>
      <c r="K16" s="141">
        <v>156.5</v>
      </c>
      <c r="L16" s="66">
        <f>inschrijving!L15</f>
        <v>1</v>
      </c>
      <c r="M16" s="69">
        <f>inschrijving!M15</f>
        <v>0.4583333333333332</v>
      </c>
      <c r="N16" s="69">
        <f>inschrijving!N15</f>
        <v>0.4791666666666665</v>
      </c>
      <c r="O16" s="69">
        <f>inschrijving!O15</f>
        <v>0.517361111111111</v>
      </c>
      <c r="U16" s="73"/>
    </row>
    <row r="17" spans="1:21" ht="12.75">
      <c r="A17" s="71">
        <f t="shared" si="0"/>
        <v>0.4652777777777776</v>
      </c>
      <c r="B17" s="67"/>
      <c r="C17" s="72">
        <f>inschrijving!E16</f>
        <v>3073</v>
      </c>
      <c r="D17" s="72"/>
      <c r="E17" s="72" t="str">
        <f>inschrijving!G16</f>
        <v>Sandra Derksen</v>
      </c>
      <c r="F17" s="72">
        <f>inschrijving!H16</f>
        <v>0</v>
      </c>
      <c r="G17" s="72" t="str">
        <f>inschrijving!I16</f>
        <v>Speykbosch Don Diez</v>
      </c>
      <c r="H17" s="72" t="str">
        <f>inschrijving!J16</f>
        <v>Hellevoetsluis</v>
      </c>
      <c r="I17" s="72" t="str">
        <f>inschrijving!K16</f>
        <v>1pa2</v>
      </c>
      <c r="J17" s="141">
        <v>156.5</v>
      </c>
      <c r="K17" s="141">
        <v>162</v>
      </c>
      <c r="L17" s="66">
        <f>inschrijving!L16</f>
        <v>1</v>
      </c>
      <c r="M17" s="69">
        <f>inschrijving!M16</f>
        <v>0.4652777777777776</v>
      </c>
      <c r="N17" s="69">
        <f>inschrijving!N16</f>
        <v>0.48611111111111094</v>
      </c>
      <c r="O17" s="69">
        <f>inschrijving!O16</f>
        <v>0.5208333333333334</v>
      </c>
      <c r="U17" s="73"/>
    </row>
    <row r="18" spans="1:21" ht="12.75">
      <c r="A18" s="71">
        <f t="shared" si="0"/>
        <v>0.47222222222222204</v>
      </c>
      <c r="B18" s="67"/>
      <c r="C18" s="72">
        <f>inschrijving!E17</f>
        <v>1863</v>
      </c>
      <c r="D18" s="72"/>
      <c r="E18" s="72" t="str">
        <f>inschrijving!G17</f>
        <v xml:space="preserve">John Hol </v>
      </c>
      <c r="F18" s="72">
        <f>inschrijving!H17</f>
        <v>0</v>
      </c>
      <c r="G18" s="72" t="str">
        <f>inschrijving!I17</f>
        <v>Wanted</v>
      </c>
      <c r="H18" s="72" t="str">
        <f>inschrijving!J17</f>
        <v>Everdingen</v>
      </c>
      <c r="I18" s="72" t="str">
        <f>inschrijving!K17</f>
        <v>1pa2</v>
      </c>
      <c r="J18" s="141">
        <v>162.5</v>
      </c>
      <c r="K18" s="141">
        <v>162.5</v>
      </c>
      <c r="L18" s="66">
        <f>inschrijving!L17</f>
        <v>1</v>
      </c>
      <c r="M18" s="69">
        <f>inschrijving!M17</f>
        <v>0.47222222222222204</v>
      </c>
      <c r="N18" s="69">
        <f>inschrijving!N17</f>
        <v>0.49305555555555536</v>
      </c>
      <c r="O18" s="69">
        <f>inschrijving!O17</f>
        <v>0.5243055555555556</v>
      </c>
      <c r="U18" s="73"/>
    </row>
    <row r="19" spans="1:21" ht="12.75">
      <c r="A19" s="71">
        <f t="shared" si="0"/>
        <v>0.47916666666666646</v>
      </c>
      <c r="B19" s="67"/>
      <c r="C19" s="72">
        <f>inschrijving!E18</f>
        <v>1323</v>
      </c>
      <c r="D19" s="72"/>
      <c r="E19" s="72" t="str">
        <f>inschrijving!G18</f>
        <v>Nelleke Oosterhof</v>
      </c>
      <c r="F19" s="72">
        <f>inschrijving!H18</f>
        <v>0</v>
      </c>
      <c r="G19" s="72" t="str">
        <f>inschrijving!I18</f>
        <v>Pro-ente</v>
      </c>
      <c r="H19" s="72" t="str">
        <f>inschrijving!J18</f>
        <v>Scherpenzeel</v>
      </c>
      <c r="I19" s="72" t="str">
        <f>inschrijving!K18</f>
        <v>1pa3</v>
      </c>
      <c r="J19" s="141">
        <v>147.5</v>
      </c>
      <c r="K19" s="141">
        <v>153.5</v>
      </c>
      <c r="L19" s="66">
        <f>inschrijving!L18</f>
        <v>1</v>
      </c>
      <c r="M19" s="69">
        <f>inschrijving!M18</f>
        <v>0.47916666666666646</v>
      </c>
      <c r="N19" s="69">
        <f>inschrijving!N18</f>
        <v>0.4999999999999998</v>
      </c>
      <c r="O19" s="69">
        <f>inschrijving!O18</f>
        <v>0.5277777777777778</v>
      </c>
      <c r="U19" s="73"/>
    </row>
    <row r="20" spans="1:21" ht="12.75">
      <c r="A20" s="71">
        <f t="shared" si="0"/>
        <v>0.4861111111111109</v>
      </c>
      <c r="B20" s="67"/>
      <c r="C20" s="72">
        <f>inschrijving!E19</f>
        <v>3286</v>
      </c>
      <c r="D20" s="72"/>
      <c r="E20" s="72" t="str">
        <f>inschrijving!G19</f>
        <v>Theo Spit</v>
      </c>
      <c r="F20" s="72">
        <f>inschrijving!H19</f>
        <v>0</v>
      </c>
      <c r="G20" s="72" t="str">
        <f>inschrijving!I19</f>
        <v>Bruno/Ceasar</v>
      </c>
      <c r="H20" s="72" t="str">
        <f>inschrijving!J19</f>
        <v>Oldenzaal</v>
      </c>
      <c r="I20" s="72" t="str">
        <f>inschrijving!K19</f>
        <v>2pa1</v>
      </c>
      <c r="J20" s="141">
        <v>140</v>
      </c>
      <c r="K20" s="141">
        <v>158</v>
      </c>
      <c r="L20" s="66">
        <f>inschrijving!L19</f>
        <v>1</v>
      </c>
      <c r="M20" s="69">
        <f>inschrijving!M19</f>
        <v>0.4861111111111109</v>
      </c>
      <c r="N20" s="69">
        <f>inschrijving!N19</f>
        <v>0.5069444444444442</v>
      </c>
      <c r="O20" s="69">
        <f>inschrijving!O19</f>
        <v>0.548611111111111</v>
      </c>
      <c r="U20" s="73"/>
    </row>
    <row r="21" spans="1:21" ht="12.75">
      <c r="A21" s="71">
        <f t="shared" si="0"/>
        <v>0.4930555555555553</v>
      </c>
      <c r="B21" s="67"/>
      <c r="C21" s="72">
        <f>inschrijving!E20</f>
        <v>528</v>
      </c>
      <c r="D21" s="72"/>
      <c r="E21" s="72" t="str">
        <f>inschrijving!G20</f>
        <v>Martie van den Bosch</v>
      </c>
      <c r="F21" s="72">
        <f>inschrijving!H20</f>
        <v>0</v>
      </c>
      <c r="G21" s="72" t="str">
        <f>inschrijving!I20</f>
        <v>Cendy/Barona</v>
      </c>
      <c r="H21" s="72" t="str">
        <f>inschrijving!J20</f>
        <v>Ugchelen</v>
      </c>
      <c r="I21" s="72" t="str">
        <f>inschrijving!K20</f>
        <v>2pa2</v>
      </c>
      <c r="J21" s="141">
        <v>127</v>
      </c>
      <c r="K21" s="141">
        <v>136</v>
      </c>
      <c r="L21" s="66">
        <f>inschrijving!L20</f>
        <v>1</v>
      </c>
      <c r="M21" s="69">
        <f>inschrijving!M20</f>
        <v>0.4930555555555553</v>
      </c>
      <c r="N21" s="69">
        <f>inschrijving!N20</f>
        <v>0.5138888888888886</v>
      </c>
      <c r="O21" s="69">
        <f>inschrijving!O20</f>
        <v>0.5520833333333334</v>
      </c>
      <c r="U21" s="73"/>
    </row>
    <row r="22" spans="1:21" ht="12.75">
      <c r="A22" s="71">
        <f t="shared" si="0"/>
        <v>0.4999999999999997</v>
      </c>
      <c r="B22" s="67"/>
      <c r="C22" s="72">
        <f>inschrijving!E21</f>
        <v>1117</v>
      </c>
      <c r="D22" s="72"/>
      <c r="E22" s="72" t="str">
        <f>inschrijving!G21</f>
        <v>W.Veldboom</v>
      </c>
      <c r="F22" s="72">
        <f>inschrijving!H21</f>
        <v>0</v>
      </c>
      <c r="G22" s="72" t="str">
        <f>inschrijving!I21</f>
        <v>Veldstar Risk</v>
      </c>
      <c r="H22" s="72" t="str">
        <f>inschrijving!J21</f>
        <v>Zeewolde</v>
      </c>
      <c r="I22" s="72" t="str">
        <f>inschrijving!K21</f>
        <v>1pa3</v>
      </c>
      <c r="J22" s="141">
        <v>170</v>
      </c>
      <c r="K22" s="141">
        <v>166</v>
      </c>
      <c r="L22" s="66">
        <f>inschrijving!L21</f>
        <v>1</v>
      </c>
      <c r="M22" s="69">
        <f>inschrijving!M21</f>
        <v>0.4999999999999997</v>
      </c>
      <c r="N22" s="69">
        <f>inschrijving!N21</f>
        <v>0.520833333333333</v>
      </c>
      <c r="O22" s="69">
        <f>inschrijving!O21</f>
        <v>0.5555555555555556</v>
      </c>
      <c r="U22" s="73"/>
    </row>
    <row r="23" spans="1:21" ht="12.75">
      <c r="A23" s="71">
        <f t="shared" si="0"/>
        <v>0.5069444444444442</v>
      </c>
      <c r="B23" s="67"/>
      <c r="C23" s="72">
        <f>inschrijving!E22</f>
        <v>544</v>
      </c>
      <c r="D23" s="72"/>
      <c r="E23" s="72" t="str">
        <f>inschrijving!G22</f>
        <v>M.G. Montauban</v>
      </c>
      <c r="F23" s="72">
        <f>inschrijving!H22</f>
        <v>0</v>
      </c>
      <c r="G23" s="72" t="str">
        <f>inschrijving!I22</f>
        <v>Romke Anna/Yfke/Eindelo's Agossie</v>
      </c>
      <c r="H23" s="72" t="str">
        <f>inschrijving!J22</f>
        <v>Stroe</v>
      </c>
      <c r="I23" s="72" t="str">
        <f>inschrijving!K22</f>
        <v>2pa2</v>
      </c>
      <c r="J23" s="141">
        <v>113</v>
      </c>
      <c r="K23" s="141">
        <v>113</v>
      </c>
      <c r="L23" s="66">
        <f>inschrijving!L22</f>
        <v>1</v>
      </c>
      <c r="M23" s="69">
        <f>inschrijving!M22</f>
        <v>0.5069444444444442</v>
      </c>
      <c r="N23" s="69">
        <f>inschrijving!N22</f>
        <v>0.5277777777777775</v>
      </c>
      <c r="O23" s="69">
        <f>inschrijving!O22</f>
        <v>0.5590277777777778</v>
      </c>
      <c r="U23" s="73"/>
    </row>
    <row r="24" spans="1:21" ht="12.75">
      <c r="A24" s="71">
        <f t="shared" si="0"/>
        <v>0.5138888888888886</v>
      </c>
      <c r="B24" s="67"/>
      <c r="C24" s="72">
        <f>inschrijving!E23</f>
        <v>226</v>
      </c>
      <c r="D24" s="72"/>
      <c r="E24" s="72" t="str">
        <f>inschrijving!G23</f>
        <v>Martien Bömer</v>
      </c>
      <c r="F24" s="72">
        <f>inschrijving!H23</f>
        <v>0</v>
      </c>
      <c r="G24" s="72" t="str">
        <f>inschrijving!I23</f>
        <v>Frids/Djimmer</v>
      </c>
      <c r="H24" s="72" t="str">
        <f>inschrijving!J23</f>
        <v>Wenum Wiesel</v>
      </c>
      <c r="I24" s="72" t="str">
        <f>inschrijving!K23</f>
        <v>2pa2</v>
      </c>
      <c r="J24" s="141">
        <v>151.5</v>
      </c>
      <c r="K24" s="141">
        <v>151.5</v>
      </c>
      <c r="L24" s="66">
        <f>inschrijving!L23</f>
        <v>1</v>
      </c>
      <c r="M24" s="69">
        <f>inschrijving!M23</f>
        <v>0.5138888888888886</v>
      </c>
      <c r="N24" s="69">
        <f>inschrijving!N23</f>
        <v>0.5347222222222219</v>
      </c>
      <c r="O24" s="69">
        <f>inschrijving!O23</f>
        <v>0.5625</v>
      </c>
      <c r="U24" s="73"/>
    </row>
    <row r="25" spans="1:21" ht="12.75">
      <c r="A25" s="71">
        <f t="shared" si="0"/>
        <v>0.520833333333333</v>
      </c>
      <c r="B25" s="67"/>
      <c r="C25" s="72">
        <f>inschrijving!E24</f>
        <v>802</v>
      </c>
      <c r="D25" s="72"/>
      <c r="E25" s="72" t="str">
        <f>inschrijving!G24</f>
        <v>Herman Simmelink</v>
      </c>
      <c r="F25" s="72">
        <f>inschrijving!H24</f>
        <v>0</v>
      </c>
      <c r="G25" s="72" t="str">
        <f>inschrijving!I24</f>
        <v>Jelle S van Veld Olthof/ Jikke S van Veld Olthof</v>
      </c>
      <c r="H25" s="72" t="str">
        <f>inschrijving!J24</f>
        <v>Neede</v>
      </c>
      <c r="I25" s="72" t="str">
        <f>inschrijving!K24</f>
        <v>2pa3</v>
      </c>
      <c r="J25" s="141">
        <v>145.5</v>
      </c>
      <c r="K25" s="141">
        <v>152</v>
      </c>
      <c r="L25" s="66">
        <f>inschrijving!L24</f>
        <v>1</v>
      </c>
      <c r="M25" s="69">
        <f>inschrijving!M24</f>
        <v>0.520833333333333</v>
      </c>
      <c r="N25" s="69">
        <f>inschrijving!N24</f>
        <v>0.5416666666666663</v>
      </c>
      <c r="O25" s="69">
        <f>inschrijving!O24</f>
        <v>0.5659722222222222</v>
      </c>
      <c r="U25" s="73"/>
    </row>
    <row r="26" spans="1:21" ht="12.75">
      <c r="A26" s="71">
        <f t="shared" si="0"/>
        <v>0.5277777777777775</v>
      </c>
      <c r="B26" s="67"/>
      <c r="C26" s="72">
        <f>inschrijving!E25</f>
        <v>1172</v>
      </c>
      <c r="D26" s="72"/>
      <c r="E26" s="72" t="str">
        <f>inschrijving!G25</f>
        <v>Miralda Otten</v>
      </c>
      <c r="F26" s="72">
        <f>inschrijving!H25</f>
        <v>0</v>
      </c>
      <c r="G26" s="72" t="str">
        <f>inschrijving!I25</f>
        <v>Zeros/Bongo</v>
      </c>
      <c r="H26" s="72" t="str">
        <f>inschrijving!J25</f>
        <v>Ravenswaaij</v>
      </c>
      <c r="I26" s="72" t="str">
        <f>inschrijving!K25</f>
        <v>2pa3</v>
      </c>
      <c r="J26" s="141">
        <v>126.5</v>
      </c>
      <c r="K26" s="141">
        <v>141.5</v>
      </c>
      <c r="L26" s="66">
        <f>inschrijving!L25</f>
        <v>1</v>
      </c>
      <c r="M26" s="69">
        <f>inschrijving!M25</f>
        <v>0.5277777777777775</v>
      </c>
      <c r="N26" s="69">
        <f>inschrijving!N25</f>
        <v>0.5486111111111107</v>
      </c>
      <c r="O26" s="69">
        <f>inschrijving!O25</f>
        <v>0.5694444444444444</v>
      </c>
      <c r="U26" s="73"/>
    </row>
    <row r="27" spans="1:21" ht="12.75">
      <c r="A27" s="71">
        <f t="shared" si="0"/>
        <v>0</v>
      </c>
      <c r="B27" s="67"/>
      <c r="C27" s="72">
        <f>inschrijving!E26</f>
        <v>0</v>
      </c>
      <c r="D27" s="72"/>
      <c r="E27" s="72">
        <f>inschrijving!G26</f>
        <v>0</v>
      </c>
      <c r="F27" s="72">
        <f>inschrijving!H26</f>
        <v>0</v>
      </c>
      <c r="G27" s="72">
        <f>inschrijving!I26</f>
        <v>0</v>
      </c>
      <c r="H27" s="72">
        <f>inschrijving!J26</f>
        <v>0</v>
      </c>
      <c r="I27" s="72">
        <f>inschrijving!K26</f>
        <v>0</v>
      </c>
      <c r="J27" s="141"/>
      <c r="K27" s="141"/>
      <c r="L27" s="66">
        <f>inschrijving!L26</f>
        <v>0</v>
      </c>
      <c r="M27" s="69">
        <f>inschrijving!M26</f>
        <v>0</v>
      </c>
      <c r="N27" s="69">
        <f>inschrijving!N26</f>
        <v>0</v>
      </c>
      <c r="O27" s="69">
        <f>inschrijving!O26</f>
        <v>0</v>
      </c>
      <c r="U27" s="73"/>
    </row>
    <row r="28" spans="1:21" ht="12.75">
      <c r="A28" s="71">
        <f t="shared" si="0"/>
        <v>0</v>
      </c>
      <c r="B28" s="67"/>
      <c r="C28" s="72">
        <f>inschrijving!E27</f>
        <v>0</v>
      </c>
      <c r="D28" s="72"/>
      <c r="E28" s="72">
        <f>inschrijving!G27</f>
        <v>0</v>
      </c>
      <c r="F28" s="41"/>
      <c r="G28" s="41" t="s">
        <v>170</v>
      </c>
      <c r="H28" s="72">
        <f>inschrijving!J27</f>
        <v>0</v>
      </c>
      <c r="I28" s="72">
        <f>inschrijving!K27</f>
        <v>0</v>
      </c>
      <c r="J28" s="141"/>
      <c r="K28" s="141"/>
      <c r="L28" s="66">
        <f>inschrijving!L27</f>
        <v>0</v>
      </c>
      <c r="M28" s="69">
        <f>inschrijving!M27</f>
        <v>0</v>
      </c>
      <c r="N28" s="69">
        <f>inschrijving!N27</f>
        <v>0</v>
      </c>
      <c r="O28" s="69">
        <f>inschrijving!O27</f>
        <v>0</v>
      </c>
      <c r="U28" s="73"/>
    </row>
    <row r="29" spans="1:21" ht="12.75">
      <c r="A29" s="71"/>
      <c r="B29" s="67"/>
      <c r="C29" s="72"/>
      <c r="D29" s="72"/>
      <c r="E29" s="72"/>
      <c r="F29" s="41"/>
      <c r="G29" s="41"/>
      <c r="H29" s="72"/>
      <c r="I29" s="72"/>
      <c r="J29" s="141"/>
      <c r="K29" s="141"/>
      <c r="L29" s="66"/>
      <c r="M29" s="69"/>
      <c r="N29" s="69"/>
      <c r="O29" s="69"/>
      <c r="U29" s="73"/>
    </row>
    <row r="30" spans="1:15" ht="12.75">
      <c r="A30" s="71">
        <f t="shared" si="0"/>
        <v>0.4166666666666667</v>
      </c>
      <c r="B30" s="67"/>
      <c r="C30" s="72">
        <f>inschrijving!E28</f>
        <v>2</v>
      </c>
      <c r="D30" s="72"/>
      <c r="E30" s="72" t="str">
        <f>inschrijving!G28</f>
        <v>Joyce Eekmate</v>
      </c>
      <c r="F30" s="72">
        <f>inschrijving!H28</f>
        <v>0</v>
      </c>
      <c r="G30" s="72" t="str">
        <f>inschrijving!I28</f>
        <v xml:space="preserve">Beijering's Rosemarie </v>
      </c>
      <c r="H30" s="72" t="str">
        <f>inschrijving!J28</f>
        <v>Schalkhaar</v>
      </c>
      <c r="I30" s="72" t="str">
        <f>inschrijving!K28</f>
        <v>1pohobby</v>
      </c>
      <c r="J30" s="141">
        <v>152</v>
      </c>
      <c r="K30" s="141">
        <v>141</v>
      </c>
      <c r="L30" s="66">
        <f>inschrijving!L28</f>
        <v>2</v>
      </c>
      <c r="M30" s="69">
        <f>inschrijving!M28</f>
        <v>0.4166666666666667</v>
      </c>
      <c r="N30" s="69">
        <f>inschrijving!N28</f>
        <v>0.44097222222222227</v>
      </c>
      <c r="O30" s="69">
        <f>inschrijving!O28</f>
        <v>0.4618055555555556</v>
      </c>
    </row>
    <row r="31" spans="1:15" ht="12.75">
      <c r="A31" s="71">
        <f t="shared" si="0"/>
        <v>0.4236111111111111</v>
      </c>
      <c r="B31" s="67"/>
      <c r="C31" s="72">
        <f>inschrijving!E29</f>
        <v>3177</v>
      </c>
      <c r="D31" s="72"/>
      <c r="E31" s="72" t="str">
        <f>inschrijving!G29</f>
        <v>Ramona Theunisse</v>
      </c>
      <c r="F31" s="72">
        <f>inschrijving!H29</f>
        <v>0</v>
      </c>
      <c r="G31" s="72" t="str">
        <f>inschrijving!I29</f>
        <v>Gonnie van de Melder</v>
      </c>
      <c r="H31" s="72" t="str">
        <f>inschrijving!J29</f>
        <v>Zelhem</v>
      </c>
      <c r="I31" s="72" t="str">
        <f>inschrijving!K29</f>
        <v>1po1</v>
      </c>
      <c r="J31" s="141">
        <v>151</v>
      </c>
      <c r="K31" s="141">
        <v>166</v>
      </c>
      <c r="L31" s="66">
        <f>inschrijving!L29</f>
        <v>2</v>
      </c>
      <c r="M31" s="69">
        <f>inschrijving!M29</f>
        <v>0.4236111111111111</v>
      </c>
      <c r="N31" s="69">
        <f>inschrijving!N29</f>
        <v>0.4479166666666667</v>
      </c>
      <c r="O31" s="69">
        <f>inschrijving!O29</f>
        <v>0.46527777777777773</v>
      </c>
    </row>
    <row r="32" spans="1:15" ht="12.75">
      <c r="A32" s="71">
        <f t="shared" si="0"/>
        <v>0.4305555555555555</v>
      </c>
      <c r="B32" s="67"/>
      <c r="C32" s="72">
        <f>inschrijving!E30</f>
        <v>3192</v>
      </c>
      <c r="D32" s="72"/>
      <c r="E32" s="72" t="str">
        <f>inschrijving!G30</f>
        <v>Marieke Witteveen-Versluis</v>
      </c>
      <c r="F32" s="72">
        <f>inschrijving!H30</f>
        <v>0</v>
      </c>
      <c r="G32" s="72" t="str">
        <f>inschrijving!I30</f>
        <v>Lizzy</v>
      </c>
      <c r="H32" s="72" t="str">
        <f>inschrijving!J30</f>
        <v>Apeldoorn</v>
      </c>
      <c r="I32" s="72" t="str">
        <f>inschrijving!K30</f>
        <v>1po1</v>
      </c>
      <c r="J32" s="141">
        <v>137</v>
      </c>
      <c r="K32" s="141">
        <v>149</v>
      </c>
      <c r="L32" s="66">
        <f>inschrijving!L30</f>
        <v>2</v>
      </c>
      <c r="M32" s="69">
        <f>inschrijving!M30</f>
        <v>0.4305555555555555</v>
      </c>
      <c r="N32" s="69">
        <f>inschrijving!N30</f>
        <v>0.4548611111111111</v>
      </c>
      <c r="O32" s="69">
        <f>inschrijving!O30</f>
        <v>0.46875</v>
      </c>
    </row>
    <row r="33" spans="1:15" ht="12.75">
      <c r="A33" s="71">
        <f t="shared" si="0"/>
        <v>0.43749999999999994</v>
      </c>
      <c r="B33" s="67"/>
      <c r="C33" s="72">
        <f>inschrijving!E31</f>
        <v>1659</v>
      </c>
      <c r="D33" s="72"/>
      <c r="E33" s="72" t="str">
        <f>inschrijving!G31</f>
        <v>Desiree van Lambalgen-van Hierden</v>
      </c>
      <c r="F33" s="72">
        <f>inschrijving!H31</f>
        <v>0</v>
      </c>
      <c r="G33" s="72" t="str">
        <f>inschrijving!I31</f>
        <v>Rakt's Jeffrey</v>
      </c>
      <c r="H33" s="72" t="str">
        <f>inschrijving!J31</f>
        <v>Putten</v>
      </c>
      <c r="I33" s="72" t="str">
        <f>inschrijving!K31</f>
        <v>1po2</v>
      </c>
      <c r="J33" s="141">
        <v>139</v>
      </c>
      <c r="K33" s="141">
        <v>151</v>
      </c>
      <c r="L33" s="66">
        <f>inschrijving!L31</f>
        <v>2</v>
      </c>
      <c r="M33" s="69">
        <f>inschrijving!M31</f>
        <v>0.43749999999999994</v>
      </c>
      <c r="N33" s="69">
        <f>inschrijving!N31</f>
        <v>0.4618055555555555</v>
      </c>
      <c r="O33" s="69">
        <f>inschrijving!O31</f>
        <v>0.47222222222222227</v>
      </c>
    </row>
    <row r="34" spans="1:15" ht="12.75">
      <c r="A34" s="71">
        <f t="shared" si="0"/>
        <v>0.44444444444444436</v>
      </c>
      <c r="B34" s="67"/>
      <c r="C34" s="72">
        <f>inschrijving!E32</f>
        <v>859</v>
      </c>
      <c r="D34" s="72"/>
      <c r="E34" s="72" t="str">
        <f>inschrijving!G32</f>
        <v>Louis van Haren</v>
      </c>
      <c r="F34" s="72">
        <f>inschrijving!H32</f>
        <v>0</v>
      </c>
      <c r="G34" s="72" t="str">
        <f>inschrijving!I32</f>
        <v>Luc</v>
      </c>
      <c r="H34" s="72" t="str">
        <f>inschrijving!J32</f>
        <v>Vierlingsbeek</v>
      </c>
      <c r="I34" s="72" t="str">
        <f>inschrijving!K32</f>
        <v>1po2</v>
      </c>
      <c r="J34" s="141">
        <v>141</v>
      </c>
      <c r="K34" s="141">
        <v>158</v>
      </c>
      <c r="L34" s="66">
        <f>inschrijving!L32</f>
        <v>2</v>
      </c>
      <c r="M34" s="69">
        <f>inschrijving!M32</f>
        <v>0.44444444444444436</v>
      </c>
      <c r="N34" s="69">
        <f>inschrijving!N32</f>
        <v>0.46874999999999994</v>
      </c>
      <c r="O34" s="69">
        <f>inschrijving!O32</f>
        <v>0.4756944444444444</v>
      </c>
    </row>
    <row r="35" spans="1:15" ht="12.75">
      <c r="A35" s="71">
        <f t="shared" si="0"/>
        <v>0.4513888888888888</v>
      </c>
      <c r="B35" s="67"/>
      <c r="C35" s="72">
        <f>inschrijving!E33</f>
        <v>165</v>
      </c>
      <c r="D35" s="72"/>
      <c r="E35" s="72" t="str">
        <f>inschrijving!G33</f>
        <v>Joop Aalderink</v>
      </c>
      <c r="F35" s="72">
        <f>inschrijving!H33</f>
        <v>0</v>
      </c>
      <c r="G35" s="72" t="str">
        <f>inschrijving!I33</f>
        <v>Carillio</v>
      </c>
      <c r="H35" s="72" t="str">
        <f>inschrijving!J33</f>
        <v>Toldijk</v>
      </c>
      <c r="I35" s="72" t="str">
        <f>inschrijving!K33</f>
        <v>1po3</v>
      </c>
      <c r="J35" s="141">
        <v>139</v>
      </c>
      <c r="K35" s="141">
        <v>137</v>
      </c>
      <c r="L35" s="66">
        <f>inschrijving!L33</f>
        <v>2</v>
      </c>
      <c r="M35" s="69">
        <f>inschrijving!M33</f>
        <v>0.4513888888888888</v>
      </c>
      <c r="N35" s="69">
        <f>inschrijving!N33</f>
        <v>0.47569444444444436</v>
      </c>
      <c r="O35" s="69">
        <f>inschrijving!O33</f>
        <v>0.4791666666666667</v>
      </c>
    </row>
    <row r="36" spans="1:15" ht="12.75">
      <c r="A36" s="71">
        <f t="shared" si="0"/>
        <v>0.4583333333333332</v>
      </c>
      <c r="B36" s="67"/>
      <c r="C36" s="72">
        <f>inschrijving!E34</f>
        <v>1602</v>
      </c>
      <c r="D36" s="72"/>
      <c r="E36" s="72" t="str">
        <f>inschrijving!G34</f>
        <v>Francisca Lanke</v>
      </c>
      <c r="F36" s="72">
        <f>inschrijving!H34</f>
        <v>0</v>
      </c>
      <c r="G36" s="72" t="str">
        <f>inschrijving!I34</f>
        <v>Amber</v>
      </c>
      <c r="H36" s="72" t="str">
        <f>inschrijving!J34</f>
        <v>Zelhem</v>
      </c>
      <c r="I36" s="72" t="str">
        <f>inschrijving!K34</f>
        <v>1po3</v>
      </c>
      <c r="J36" s="141">
        <v>164</v>
      </c>
      <c r="K36" s="141">
        <v>168</v>
      </c>
      <c r="L36" s="66">
        <f>inschrijving!L34</f>
        <v>2</v>
      </c>
      <c r="M36" s="69">
        <f>inschrijving!M34</f>
        <v>0.4583333333333332</v>
      </c>
      <c r="N36" s="69">
        <f>inschrijving!N34</f>
        <v>0.4826388888888888</v>
      </c>
      <c r="O36" s="69">
        <f>inschrijving!O34</f>
        <v>0.4861111111111111</v>
      </c>
    </row>
    <row r="37" spans="1:15" ht="12.75">
      <c r="A37" s="71">
        <f t="shared" si="0"/>
        <v>0.4652777777777776</v>
      </c>
      <c r="B37" s="67"/>
      <c r="C37" s="72">
        <f>inschrijving!E35</f>
        <v>1501</v>
      </c>
      <c r="D37" s="72"/>
      <c r="E37" s="72" t="str">
        <f>inschrijving!G35</f>
        <v>Jurgen Tijssen</v>
      </c>
      <c r="F37" s="72">
        <f>inschrijving!H35</f>
        <v>0</v>
      </c>
      <c r="G37" s="72" t="str">
        <f>inschrijving!I35</f>
        <v>Elmo</v>
      </c>
      <c r="H37" s="72" t="str">
        <f>inschrijving!J35</f>
        <v>Nieuw-Heeten</v>
      </c>
      <c r="I37" s="72" t="str">
        <f>inschrijving!K35</f>
        <v>1po3</v>
      </c>
      <c r="J37" s="141">
        <v>143</v>
      </c>
      <c r="K37" s="141">
        <v>142</v>
      </c>
      <c r="L37" s="66">
        <f>inschrijving!L35</f>
        <v>2</v>
      </c>
      <c r="M37" s="69">
        <f>inschrijving!M35</f>
        <v>0.4652777777777776</v>
      </c>
      <c r="N37" s="69">
        <f>inschrijving!N35</f>
        <v>0.4895833333333332</v>
      </c>
      <c r="O37" s="69">
        <f>inschrijving!O35</f>
        <v>0.4930555555555556</v>
      </c>
    </row>
    <row r="38" spans="1:15" ht="12.75">
      <c r="A38" s="71">
        <f t="shared" si="0"/>
        <v>0.47222222222222204</v>
      </c>
      <c r="B38" s="67"/>
      <c r="C38" s="72">
        <f>inschrijving!E36</f>
        <v>2170</v>
      </c>
      <c r="D38" s="72"/>
      <c r="E38" s="72" t="str">
        <f>inschrijving!G36</f>
        <v>Ramon Oosterveld</v>
      </c>
      <c r="F38" s="72">
        <f>inschrijving!H36</f>
        <v>0</v>
      </c>
      <c r="G38" s="72" t="str">
        <f>inschrijving!I36</f>
        <v>Jaquar/Silverster</v>
      </c>
      <c r="H38" s="72" t="str">
        <f>inschrijving!J36</f>
        <v>Hollandscheveld</v>
      </c>
      <c r="I38" s="72" t="str">
        <f>inschrijving!K36</f>
        <v>2po1</v>
      </c>
      <c r="J38" s="141">
        <v>132</v>
      </c>
      <c r="K38" s="141">
        <v>140</v>
      </c>
      <c r="L38" s="66">
        <f>inschrijving!L36</f>
        <v>2</v>
      </c>
      <c r="M38" s="69">
        <f>inschrijving!M36</f>
        <v>0.47222222222222204</v>
      </c>
      <c r="N38" s="69">
        <f>inschrijving!N36</f>
        <v>0.4965277777777776</v>
      </c>
      <c r="O38" s="69">
        <f>inschrijving!O36</f>
        <v>0.53125</v>
      </c>
    </row>
    <row r="39" spans="1:15" ht="12.75">
      <c r="A39" s="71">
        <f t="shared" si="0"/>
        <v>0.47916666666666646</v>
      </c>
      <c r="B39" s="67"/>
      <c r="C39" s="72">
        <f>inschrijving!E37</f>
        <v>1884</v>
      </c>
      <c r="D39" s="72"/>
      <c r="E39" s="72" t="str">
        <f>inschrijving!G37</f>
        <v>Marco de Winkel</v>
      </c>
      <c r="F39" s="72">
        <f>inschrijving!H37</f>
        <v>0</v>
      </c>
      <c r="G39" s="72" t="str">
        <f>inschrijving!I37</f>
        <v>Lars/Guus</v>
      </c>
      <c r="H39" s="72" t="str">
        <f>inschrijving!J37</f>
        <v>Eerbeek</v>
      </c>
      <c r="I39" s="72" t="str">
        <f>inschrijving!K37</f>
        <v>2po1</v>
      </c>
      <c r="J39" s="141">
        <v>131</v>
      </c>
      <c r="K39" s="141">
        <v>149</v>
      </c>
      <c r="L39" s="66">
        <f>inschrijving!L37</f>
        <v>2</v>
      </c>
      <c r="M39" s="69">
        <f>inschrijving!M37</f>
        <v>0.47916666666666646</v>
      </c>
      <c r="N39" s="69">
        <f>inschrijving!N37</f>
        <v>0.5034722222222221</v>
      </c>
      <c r="O39" s="69">
        <f>inschrijving!O37</f>
        <v>0.5347222222222222</v>
      </c>
    </row>
    <row r="40" spans="1:15" ht="12.75">
      <c r="A40" s="71">
        <f t="shared" si="0"/>
        <v>0.4861111111111109</v>
      </c>
      <c r="B40" s="67"/>
      <c r="C40" s="72">
        <f>inschrijving!E38</f>
        <v>2114</v>
      </c>
      <c r="D40" s="72"/>
      <c r="E40" s="72" t="str">
        <f>inschrijving!G38</f>
        <v>Sven Jansen</v>
      </c>
      <c r="F40" s="72">
        <f>inschrijving!H38</f>
        <v>0</v>
      </c>
      <c r="G40" s="72" t="str">
        <f>inschrijving!I38</f>
        <v>Kees/ Marie Mathilde</v>
      </c>
      <c r="H40" s="72" t="str">
        <f>inschrijving!J38</f>
        <v>Nijkerkerveen</v>
      </c>
      <c r="I40" s="72" t="str">
        <f>inschrijving!K38</f>
        <v>2po1</v>
      </c>
      <c r="J40" s="141">
        <v>142</v>
      </c>
      <c r="K40" s="141">
        <v>153</v>
      </c>
      <c r="L40" s="66">
        <f>inschrijving!L38</f>
        <v>2</v>
      </c>
      <c r="M40" s="69">
        <f>inschrijving!M38</f>
        <v>0.4861111111111109</v>
      </c>
      <c r="N40" s="69">
        <f>inschrijving!N38</f>
        <v>0.5104166666666665</v>
      </c>
      <c r="O40" s="69">
        <f>inschrijving!O38</f>
        <v>0.5381944444444444</v>
      </c>
    </row>
    <row r="41" spans="1:15" ht="12.75">
      <c r="A41" s="71">
        <f t="shared" si="0"/>
        <v>0.4930555555555553</v>
      </c>
      <c r="B41" s="67"/>
      <c r="C41" s="72">
        <f>inschrijving!E39</f>
        <v>701</v>
      </c>
      <c r="D41" s="72"/>
      <c r="E41" s="72" t="str">
        <f>inschrijving!G39</f>
        <v>Geert Pol</v>
      </c>
      <c r="F41" s="72">
        <f>inschrijving!H39</f>
        <v>0</v>
      </c>
      <c r="G41" s="72" t="str">
        <f>inschrijving!I39</f>
        <v>Alex/Justin</v>
      </c>
      <c r="H41" s="72" t="str">
        <f>inschrijving!J39</f>
        <v>Wilp</v>
      </c>
      <c r="I41" s="72" t="str">
        <f>inschrijving!K39</f>
        <v>2po3</v>
      </c>
      <c r="J41" s="141">
        <v>154</v>
      </c>
      <c r="K41" s="141">
        <v>167</v>
      </c>
      <c r="L41" s="66">
        <f>inschrijving!L39</f>
        <v>2</v>
      </c>
      <c r="M41" s="69">
        <f>inschrijving!M39</f>
        <v>0.4930555555555553</v>
      </c>
      <c r="N41" s="69">
        <f>inschrijving!N39</f>
        <v>0.5173611111111109</v>
      </c>
      <c r="O41" s="69">
        <f>inschrijving!O39</f>
        <v>0.5416666666666666</v>
      </c>
    </row>
    <row r="42" spans="1:15" ht="12.75">
      <c r="A42" s="71">
        <f t="shared" si="0"/>
        <v>0.4999999999999997</v>
      </c>
      <c r="B42" s="67"/>
      <c r="C42" s="72">
        <f>inschrijving!E40</f>
        <v>170</v>
      </c>
      <c r="D42" s="72"/>
      <c r="E42" s="72" t="str">
        <f>inschrijving!G40</f>
        <v>Klaas de Haan</v>
      </c>
      <c r="F42" s="72">
        <f>inschrijving!H40</f>
        <v>0</v>
      </c>
      <c r="G42" s="72" t="str">
        <f>inschrijving!I40</f>
        <v>Natz/Master</v>
      </c>
      <c r="H42" s="72" t="str">
        <f>inschrijving!J40</f>
        <v>Jouswier</v>
      </c>
      <c r="I42" s="72" t="str">
        <f>inschrijving!K40</f>
        <v>2po3</v>
      </c>
      <c r="J42" s="141">
        <v>157</v>
      </c>
      <c r="K42" s="141">
        <v>162</v>
      </c>
      <c r="L42" s="66">
        <f>inschrijving!L40</f>
        <v>2</v>
      </c>
      <c r="M42" s="69">
        <f>inschrijving!M40</f>
        <v>0.4999999999999997</v>
      </c>
      <c r="N42" s="69">
        <f>inschrijving!N40</f>
        <v>0.5243055555555554</v>
      </c>
      <c r="O42" s="69">
        <f>inschrijving!O40</f>
        <v>0.545138888888889</v>
      </c>
    </row>
    <row r="43" spans="1:15" ht="12.75">
      <c r="A43" s="71">
        <f t="shared" si="0"/>
        <v>0.5069444444444442</v>
      </c>
      <c r="B43" s="67"/>
      <c r="C43" s="72">
        <f>inschrijving!E41</f>
        <v>1163</v>
      </c>
      <c r="D43" s="72"/>
      <c r="E43" s="72" t="str">
        <f>inschrijving!G41</f>
        <v>Dick Bolt</v>
      </c>
      <c r="F43" s="72">
        <f>inschrijving!H41</f>
        <v>0</v>
      </c>
      <c r="G43" s="72" t="str">
        <f>inschrijving!I41</f>
        <v>Nancy/Falco/Eline</v>
      </c>
      <c r="H43" s="72" t="str">
        <f>inschrijving!J41</f>
        <v>Wijhe</v>
      </c>
      <c r="I43" s="72" t="str">
        <f>inschrijving!K41</f>
        <v>tapo2</v>
      </c>
      <c r="J43" s="141">
        <v>142</v>
      </c>
      <c r="K43" s="141">
        <v>164</v>
      </c>
      <c r="L43" s="66">
        <f>inschrijving!L41</f>
        <v>2</v>
      </c>
      <c r="M43" s="69">
        <f>inschrijving!M41</f>
        <v>0.5069444444444442</v>
      </c>
      <c r="N43" s="69">
        <f>inschrijving!N41</f>
        <v>0.5312499999999998</v>
      </c>
      <c r="O43" s="69">
        <f>inschrijving!O41</f>
        <v>0.5729166666666666</v>
      </c>
    </row>
    <row r="44" spans="1:15" ht="12.75">
      <c r="A44" s="71">
        <f t="shared" si="0"/>
        <v>0.5138888888888886</v>
      </c>
      <c r="B44" s="67"/>
      <c r="C44" s="72">
        <f>inschrijving!E42</f>
        <v>630</v>
      </c>
      <c r="D44" s="72"/>
      <c r="E44" s="72" t="str">
        <f>inschrijving!G42</f>
        <v>Rob Dijkhuis</v>
      </c>
      <c r="F44" s="72">
        <f>inschrijving!H42</f>
        <v>0</v>
      </c>
      <c r="G44" s="72" t="str">
        <f>inschrijving!I42</f>
        <v>Amigo/Belg/Dino/Boy/Theo</v>
      </c>
      <c r="H44" s="72" t="str">
        <f>inschrijving!J42</f>
        <v>Geesteren</v>
      </c>
      <c r="I44" s="72" t="str">
        <f>inschrijving!K42</f>
        <v>4po3</v>
      </c>
      <c r="J44" s="141">
        <v>145</v>
      </c>
      <c r="K44" s="141">
        <v>160</v>
      </c>
      <c r="L44" s="66">
        <f>inschrijving!L42</f>
        <v>2</v>
      </c>
      <c r="M44" s="69">
        <f>inschrijving!M42</f>
        <v>0.5138888888888886</v>
      </c>
      <c r="N44" s="69">
        <f>inschrijving!N42</f>
        <v>0.5381944444444442</v>
      </c>
      <c r="O44" s="69">
        <f>inschrijving!O42</f>
        <v>0.576388888888889</v>
      </c>
    </row>
    <row r="45" spans="1:15" ht="12.75">
      <c r="A45" s="71">
        <f t="shared" si="0"/>
        <v>0.520833333333333</v>
      </c>
      <c r="B45" s="67"/>
      <c r="C45" s="72">
        <f>inschrijving!E43</f>
        <v>3</v>
      </c>
      <c r="D45" s="72"/>
      <c r="E45" s="72" t="str">
        <f>inschrijving!G43</f>
        <v>Nora Schottert</v>
      </c>
      <c r="F45" s="72">
        <f>inschrijving!H43</f>
        <v>0</v>
      </c>
      <c r="G45" s="72" t="str">
        <f>inschrijving!I43</f>
        <v>Sabiene/ Henry/ Ponnie/ Sander</v>
      </c>
      <c r="H45" s="72" t="str">
        <f>inschrijving!J43</f>
        <v>Ommen</v>
      </c>
      <c r="I45" s="72" t="str">
        <f>inschrijving!K43</f>
        <v>4pohobby</v>
      </c>
      <c r="J45" s="141">
        <v>146</v>
      </c>
      <c r="K45" s="141">
        <v>152</v>
      </c>
      <c r="L45" s="66">
        <f>inschrijving!L43</f>
        <v>2</v>
      </c>
      <c r="M45" s="69">
        <f>inschrijving!M43</f>
        <v>0.520833333333333</v>
      </c>
      <c r="N45" s="69">
        <f>inschrijving!N43</f>
        <v>0.5451388888888886</v>
      </c>
      <c r="O45" s="69">
        <f>inschrijving!O43</f>
        <v>0.579861111111111</v>
      </c>
    </row>
    <row r="46" spans="1:15" ht="12.75">
      <c r="A46" s="71"/>
      <c r="B46" s="67"/>
      <c r="C46" s="72"/>
      <c r="D46" s="72"/>
      <c r="E46" s="72"/>
      <c r="F46" s="72"/>
      <c r="G46" s="72"/>
      <c r="H46" s="72"/>
      <c r="I46" s="72"/>
      <c r="J46" s="141"/>
      <c r="K46" s="141"/>
      <c r="L46" s="66"/>
      <c r="M46" s="69"/>
      <c r="N46" s="69"/>
      <c r="O46" s="69"/>
    </row>
  </sheetData>
  <printOptions/>
  <pageMargins left="0.3937007874015748" right="0.3937007874015748" top="0.7874015748031497" bottom="0.3937007874015748" header="0.5118110236220472" footer="0.5118110236220472"/>
  <pageSetup horizontalDpi="600" verticalDpi="600" orientation="landscape" paperSize="9" scale="90"/>
  <headerFooter alignWithMargins="0">
    <oddHeader>&amp;R&amp;D
 pag &amp;P/&amp;N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3"/>
  <sheetViews>
    <sheetView showZeros="0" zoomScale="75" zoomScaleNormal="75" workbookViewId="0" topLeftCell="A7">
      <selection activeCell="F47" sqref="F47"/>
    </sheetView>
  </sheetViews>
  <sheetFormatPr defaultColWidth="8.8515625" defaultRowHeight="12.75"/>
  <cols>
    <col min="1" max="1" width="10.7109375" style="48" customWidth="1"/>
    <col min="2" max="2" width="6.28125" style="7" customWidth="1"/>
    <col min="3" max="3" width="1.421875" style="3" customWidth="1"/>
    <col min="4" max="4" width="35.00390625" style="9" customWidth="1"/>
    <col min="5" max="5" width="2.421875" style="9" customWidth="1"/>
    <col min="6" max="6" width="32.7109375" style="9" customWidth="1"/>
    <col min="7" max="7" width="17.28125" style="9" customWidth="1"/>
    <col min="8" max="8" width="15.7109375" style="9" customWidth="1"/>
    <col min="9" max="9" width="3.7109375" style="3" customWidth="1"/>
    <col min="10" max="10" width="10.7109375" style="47" customWidth="1"/>
    <col min="11" max="12" width="10.7109375" style="48" customWidth="1"/>
    <col min="13" max="13" width="3.7109375" style="10" customWidth="1"/>
    <col min="14" max="14" width="18.140625" style="1" customWidth="1"/>
    <col min="15" max="15" width="8.8515625" style="1" customWidth="1"/>
    <col min="16" max="16" width="10.00390625" style="1" customWidth="1"/>
    <col min="17" max="17" width="11.140625" style="1" customWidth="1"/>
    <col min="18" max="16384" width="8.8515625" style="1" customWidth="1"/>
  </cols>
  <sheetData>
    <row r="1" spans="1:13" s="39" customFormat="1" ht="17">
      <c r="A1" s="46"/>
      <c r="B1" s="35"/>
      <c r="C1" s="36"/>
      <c r="D1" s="37">
        <f>inschrijving!G1</f>
        <v>0</v>
      </c>
      <c r="E1" s="37"/>
      <c r="F1" s="37"/>
      <c r="G1" s="37"/>
      <c r="H1" s="37"/>
      <c r="I1" s="36"/>
      <c r="J1" s="45"/>
      <c r="K1" s="46"/>
      <c r="L1" s="46"/>
      <c r="M1" s="38"/>
    </row>
    <row r="3" ht="12.75">
      <c r="F3" s="5" t="str">
        <f>inschrijving!I3</f>
        <v>Programma.</v>
      </c>
    </row>
    <row r="5" spans="2:12" ht="12.75">
      <c r="B5" s="6"/>
      <c r="C5" s="2"/>
      <c r="D5" s="41" t="s">
        <v>50</v>
      </c>
      <c r="E5" s="17"/>
      <c r="F5" s="17"/>
      <c r="G5" s="4"/>
      <c r="H5" s="4"/>
      <c r="I5" s="16"/>
      <c r="J5" s="49"/>
      <c r="K5" s="50"/>
      <c r="L5" s="50"/>
    </row>
    <row r="6" spans="2:12" ht="12.75">
      <c r="B6" s="6"/>
      <c r="C6" s="2"/>
      <c r="D6" s="5"/>
      <c r="E6" s="4"/>
      <c r="F6" s="4"/>
      <c r="G6" s="4"/>
      <c r="H6" s="4"/>
      <c r="I6" s="16"/>
      <c r="J6" s="49"/>
      <c r="K6" s="50"/>
      <c r="L6" s="50"/>
    </row>
    <row r="7" spans="1:12" ht="12.75">
      <c r="A7" s="48" t="s">
        <v>1</v>
      </c>
      <c r="B7" s="6" t="s">
        <v>3</v>
      </c>
      <c r="C7" s="2"/>
      <c r="D7" s="4" t="s">
        <v>4</v>
      </c>
      <c r="E7" s="4"/>
      <c r="F7" s="4" t="s">
        <v>5</v>
      </c>
      <c r="G7" s="4" t="s">
        <v>6</v>
      </c>
      <c r="H7" s="4" t="s">
        <v>43</v>
      </c>
      <c r="I7" s="16" t="s">
        <v>7</v>
      </c>
      <c r="J7" s="49" t="s">
        <v>0</v>
      </c>
      <c r="K7" s="50" t="s">
        <v>1</v>
      </c>
      <c r="L7" s="50" t="s">
        <v>2</v>
      </c>
    </row>
    <row r="8" spans="2:12" ht="12.75">
      <c r="B8" s="6"/>
      <c r="C8" s="2"/>
      <c r="D8" s="5"/>
      <c r="E8" s="4"/>
      <c r="F8" s="4"/>
      <c r="G8" s="4"/>
      <c r="H8" s="4"/>
      <c r="I8" s="16"/>
      <c r="J8" s="49"/>
      <c r="K8" s="50"/>
      <c r="L8" s="50"/>
    </row>
    <row r="9" spans="1:12" s="9" customFormat="1" ht="12.75">
      <c r="A9" s="51">
        <f>K9</f>
        <v>0.4375</v>
      </c>
      <c r="B9" s="34">
        <f>inschrijving!E9</f>
        <v>1</v>
      </c>
      <c r="C9" s="34">
        <f>inschrijving!F9</f>
        <v>0</v>
      </c>
      <c r="D9" s="34" t="str">
        <f>inschrijving!G9</f>
        <v>Roel Krijnen</v>
      </c>
      <c r="E9" s="34">
        <f>inschrijving!H9</f>
        <v>0</v>
      </c>
      <c r="F9" s="34" t="str">
        <f>inschrijving!I9</f>
        <v>Jules van Steenhout</v>
      </c>
      <c r="G9" s="34" t="str">
        <f>inschrijving!J9</f>
        <v>Dalfsen</v>
      </c>
      <c r="H9" s="34" t="str">
        <f>inschrijving!K9</f>
        <v>1pahobby</v>
      </c>
      <c r="I9" s="3">
        <f>inschrijving!L9</f>
        <v>1</v>
      </c>
      <c r="J9" s="47">
        <f>inschrijving!M9</f>
        <v>0.4166666666666667</v>
      </c>
      <c r="K9" s="47">
        <f>inschrijving!N9</f>
        <v>0.4375</v>
      </c>
      <c r="L9" s="47">
        <f>inschrijving!O9</f>
        <v>0.4583333333333333</v>
      </c>
    </row>
    <row r="10" spans="1:12" ht="12.75">
      <c r="A10" s="51">
        <f aca="true" t="shared" si="0" ref="A10:A43">K10</f>
        <v>0.4444444444444444</v>
      </c>
      <c r="B10" s="34">
        <f>inschrijving!E10</f>
        <v>1461</v>
      </c>
      <c r="C10" s="34">
        <f>inschrijving!F10</f>
        <v>0</v>
      </c>
      <c r="D10" s="34" t="str">
        <f>inschrijving!G10</f>
        <v>Piet Karelse</v>
      </c>
      <c r="E10" s="34">
        <f>inschrijving!H10</f>
        <v>0</v>
      </c>
      <c r="F10" s="34" t="str">
        <f>inschrijving!I10</f>
        <v>Woopy</v>
      </c>
      <c r="G10" s="34" t="str">
        <f>inschrijving!J10</f>
        <v>Kats</v>
      </c>
      <c r="H10" s="34" t="str">
        <f>inschrijving!K10</f>
        <v>1pa1</v>
      </c>
      <c r="I10" s="3">
        <f>inschrijving!L10</f>
        <v>1</v>
      </c>
      <c r="J10" s="47">
        <f>inschrijving!M10</f>
        <v>0.4236111111111111</v>
      </c>
      <c r="K10" s="47">
        <f>inschrijving!N10</f>
        <v>0.4444444444444444</v>
      </c>
      <c r="L10" s="47">
        <f>inschrijving!O10</f>
        <v>0.5</v>
      </c>
    </row>
    <row r="11" spans="1:12" ht="12.75">
      <c r="A11" s="51">
        <f t="shared" si="0"/>
        <v>0.45138888888888884</v>
      </c>
      <c r="B11" s="34">
        <f>inschrijving!E11</f>
        <v>3234</v>
      </c>
      <c r="C11" s="34">
        <f>inschrijving!F11</f>
        <v>0</v>
      </c>
      <c r="D11" s="34" t="str">
        <f>inschrijving!G11</f>
        <v>R.G. Berkhof</v>
      </c>
      <c r="E11" s="34">
        <f>inschrijving!H11</f>
        <v>0</v>
      </c>
      <c r="F11" s="34" t="str">
        <f>inschrijving!I11</f>
        <v>Roef</v>
      </c>
      <c r="G11" s="34" t="str">
        <f>inschrijving!J11</f>
        <v>Zwolle</v>
      </c>
      <c r="H11" s="34" t="str">
        <f>inschrijving!K11</f>
        <v>1pa1</v>
      </c>
      <c r="I11" s="3">
        <f>inschrijving!L11</f>
        <v>1</v>
      </c>
      <c r="J11" s="47">
        <f>inschrijving!M11</f>
        <v>0.4305555555555555</v>
      </c>
      <c r="K11" s="47">
        <f>inschrijving!N11</f>
        <v>0.45138888888888884</v>
      </c>
      <c r="L11" s="47">
        <f>inschrijving!O11</f>
        <v>0.5034722222222222</v>
      </c>
    </row>
    <row r="12" spans="1:18" ht="12.75">
      <c r="A12" s="51">
        <f t="shared" si="0"/>
        <v>0.45833333333333326</v>
      </c>
      <c r="B12" s="34">
        <f>inschrijving!E12</f>
        <v>2072</v>
      </c>
      <c r="C12" s="34">
        <f>inschrijving!F12</f>
        <v>0</v>
      </c>
      <c r="D12" s="34" t="str">
        <f>inschrijving!G12</f>
        <v>Peter Lenselink</v>
      </c>
      <c r="E12" s="34">
        <f>inschrijving!H12</f>
        <v>0</v>
      </c>
      <c r="F12" s="34" t="str">
        <f>inschrijving!I12</f>
        <v>Yara Sund</v>
      </c>
      <c r="G12" s="34" t="str">
        <f>inschrijving!J12</f>
        <v>Eefde</v>
      </c>
      <c r="H12" s="34" t="str">
        <f>inschrijving!K12</f>
        <v>1pa1</v>
      </c>
      <c r="I12" s="3">
        <f>inschrijving!L12</f>
        <v>1</v>
      </c>
      <c r="J12" s="47">
        <f>inschrijving!M12</f>
        <v>0.43749999999999994</v>
      </c>
      <c r="K12" s="47">
        <f>inschrijving!N12</f>
        <v>0.45833333333333326</v>
      </c>
      <c r="L12" s="47">
        <f>inschrijving!O12</f>
        <v>0.5069444444444444</v>
      </c>
      <c r="R12" s="8"/>
    </row>
    <row r="13" spans="1:18" ht="12.75">
      <c r="A13" s="51">
        <f t="shared" si="0"/>
        <v>0.4652777777777777</v>
      </c>
      <c r="B13" s="34">
        <f>inschrijving!E13</f>
        <v>3448</v>
      </c>
      <c r="C13" s="34">
        <f>inschrijving!F13</f>
        <v>0</v>
      </c>
      <c r="D13" s="34" t="str">
        <f>inschrijving!G13</f>
        <v>Jelmer Reizevoort</v>
      </c>
      <c r="E13" s="34">
        <f>inschrijving!H13</f>
        <v>0</v>
      </c>
      <c r="F13" s="34" t="str">
        <f>inschrijving!I13</f>
        <v>Ufo</v>
      </c>
      <c r="G13" s="34" t="str">
        <f>inschrijving!J13</f>
        <v>Hengelo</v>
      </c>
      <c r="H13" s="34" t="str">
        <f>inschrijving!K13</f>
        <v>1pa1</v>
      </c>
      <c r="I13" s="3">
        <f>inschrijving!L13</f>
        <v>1</v>
      </c>
      <c r="J13" s="47">
        <f>inschrijving!M13</f>
        <v>0.44444444444444436</v>
      </c>
      <c r="K13" s="47">
        <f>inschrijving!N13</f>
        <v>0.4652777777777777</v>
      </c>
      <c r="L13" s="47">
        <f>inschrijving!O13</f>
        <v>0.5104166666666666</v>
      </c>
      <c r="R13" s="8"/>
    </row>
    <row r="14" spans="1:12" ht="12.75">
      <c r="A14" s="51">
        <f t="shared" si="0"/>
        <v>0.4722222222222221</v>
      </c>
      <c r="B14" s="34">
        <f>inschrijving!E14</f>
        <v>3395</v>
      </c>
      <c r="C14" s="34">
        <f>inschrijving!F14</f>
        <v>0</v>
      </c>
      <c r="D14" s="34" t="str">
        <f>inschrijving!G14</f>
        <v>Iris Hutterd</v>
      </c>
      <c r="E14" s="34">
        <f>inschrijving!H14</f>
        <v>0</v>
      </c>
      <c r="F14" s="34" t="str">
        <f>inschrijving!I14</f>
        <v>Itam Bedakki</v>
      </c>
      <c r="G14" s="34" t="str">
        <f>inschrijving!J14</f>
        <v>Nijverdal</v>
      </c>
      <c r="H14" s="34" t="str">
        <f>inschrijving!K14</f>
        <v>1pa1</v>
      </c>
      <c r="I14" s="3">
        <f>inschrijving!L14</f>
        <v>1</v>
      </c>
      <c r="J14" s="47">
        <f>inschrijving!M14</f>
        <v>0.4513888888888888</v>
      </c>
      <c r="K14" s="47">
        <f>inschrijving!N14</f>
        <v>0.4722222222222221</v>
      </c>
      <c r="L14" s="47">
        <f>inschrijving!O14</f>
        <v>0.513888888888889</v>
      </c>
    </row>
    <row r="15" spans="1:18" ht="12.75">
      <c r="A15" s="51">
        <f t="shared" si="0"/>
        <v>0.4791666666666665</v>
      </c>
      <c r="B15" s="34">
        <f>inschrijving!E15</f>
        <v>1541</v>
      </c>
      <c r="C15" s="34">
        <f>inschrijving!F15</f>
        <v>0</v>
      </c>
      <c r="D15" s="34" t="str">
        <f>inschrijving!G15</f>
        <v>Corjan Versprille</v>
      </c>
      <c r="E15" s="34">
        <f>inschrijving!H15</f>
        <v>0</v>
      </c>
      <c r="F15" s="34" t="str">
        <f>inschrijving!I15</f>
        <v>Tahnee van de Sollenburg</v>
      </c>
      <c r="G15" s="34" t="str">
        <f>inschrijving!J15</f>
        <v>Zeewolde</v>
      </c>
      <c r="H15" s="34" t="str">
        <f>inschrijving!K15</f>
        <v>1pa2</v>
      </c>
      <c r="I15" s="3">
        <f>inschrijving!L15</f>
        <v>1</v>
      </c>
      <c r="J15" s="47">
        <f>inschrijving!M15</f>
        <v>0.4583333333333332</v>
      </c>
      <c r="K15" s="47">
        <f>inschrijving!N15</f>
        <v>0.4791666666666665</v>
      </c>
      <c r="L15" s="47">
        <f>inschrijving!O15</f>
        <v>0.517361111111111</v>
      </c>
      <c r="R15" s="8"/>
    </row>
    <row r="16" spans="1:18" ht="12.75">
      <c r="A16" s="51">
        <f t="shared" si="0"/>
        <v>0.48611111111111094</v>
      </c>
      <c r="B16" s="34">
        <f>inschrijving!E16</f>
        <v>3073</v>
      </c>
      <c r="C16" s="34">
        <f>inschrijving!F16</f>
        <v>0</v>
      </c>
      <c r="D16" s="34" t="str">
        <f>inschrijving!G16</f>
        <v>Sandra Derksen</v>
      </c>
      <c r="E16" s="34">
        <f>inschrijving!H16</f>
        <v>0</v>
      </c>
      <c r="F16" s="34" t="str">
        <f>inschrijving!I16</f>
        <v>Speykbosch Don Diez</v>
      </c>
      <c r="G16" s="34" t="str">
        <f>inschrijving!J16</f>
        <v>Hellevoetsluis</v>
      </c>
      <c r="H16" s="34" t="str">
        <f>inschrijving!K16</f>
        <v>1pa2</v>
      </c>
      <c r="I16" s="3">
        <f>inschrijving!L16</f>
        <v>1</v>
      </c>
      <c r="J16" s="47">
        <f>inschrijving!M16</f>
        <v>0.4652777777777776</v>
      </c>
      <c r="K16" s="47">
        <f>inschrijving!N16</f>
        <v>0.48611111111111094</v>
      </c>
      <c r="L16" s="47">
        <f>inschrijving!O16</f>
        <v>0.5208333333333334</v>
      </c>
      <c r="R16" s="8"/>
    </row>
    <row r="17" spans="1:12" ht="12.75">
      <c r="A17" s="51">
        <f t="shared" si="0"/>
        <v>0.49305555555555536</v>
      </c>
      <c r="B17" s="34">
        <f>inschrijving!E17</f>
        <v>1863</v>
      </c>
      <c r="C17" s="34">
        <f>inschrijving!F17</f>
        <v>0</v>
      </c>
      <c r="D17" s="34" t="str">
        <f>inschrijving!G17</f>
        <v xml:space="preserve">John Hol </v>
      </c>
      <c r="E17" s="34">
        <f>inschrijving!H17</f>
        <v>0</v>
      </c>
      <c r="F17" s="34" t="str">
        <f>inschrijving!I17</f>
        <v>Wanted</v>
      </c>
      <c r="G17" s="34" t="str">
        <f>inschrijving!J17</f>
        <v>Everdingen</v>
      </c>
      <c r="H17" s="34" t="str">
        <f>inschrijving!K17</f>
        <v>1pa2</v>
      </c>
      <c r="I17" s="3">
        <f>inschrijving!L17</f>
        <v>1</v>
      </c>
      <c r="J17" s="47">
        <f>inschrijving!M17</f>
        <v>0.47222222222222204</v>
      </c>
      <c r="K17" s="47">
        <f>inschrijving!N17</f>
        <v>0.49305555555555536</v>
      </c>
      <c r="L17" s="47">
        <f>inschrijving!O17</f>
        <v>0.5243055555555556</v>
      </c>
    </row>
    <row r="18" spans="1:12" ht="12.75">
      <c r="A18" s="51">
        <f t="shared" si="0"/>
        <v>0.4999999999999998</v>
      </c>
      <c r="B18" s="34">
        <f>inschrijving!E18</f>
        <v>1323</v>
      </c>
      <c r="C18" s="34">
        <f>inschrijving!F18</f>
        <v>0</v>
      </c>
      <c r="D18" s="34" t="str">
        <f>inschrijving!G18</f>
        <v>Nelleke Oosterhof</v>
      </c>
      <c r="E18" s="34">
        <f>inschrijving!H18</f>
        <v>0</v>
      </c>
      <c r="F18" s="34" t="str">
        <f>inschrijving!I18</f>
        <v>Pro-ente</v>
      </c>
      <c r="G18" s="34" t="str">
        <f>inschrijving!J18</f>
        <v>Scherpenzeel</v>
      </c>
      <c r="H18" s="34" t="str">
        <f>inschrijving!K18</f>
        <v>1pa3</v>
      </c>
      <c r="I18" s="3">
        <f>inschrijving!L18</f>
        <v>1</v>
      </c>
      <c r="J18" s="47">
        <f>inschrijving!M18</f>
        <v>0.47916666666666646</v>
      </c>
      <c r="K18" s="47">
        <f>inschrijving!N18</f>
        <v>0.4999999999999998</v>
      </c>
      <c r="L18" s="47">
        <f>inschrijving!O18</f>
        <v>0.5277777777777778</v>
      </c>
    </row>
    <row r="19" spans="1:12" ht="12.75">
      <c r="A19" s="51">
        <f t="shared" si="0"/>
        <v>0.5069444444444442</v>
      </c>
      <c r="B19" s="34">
        <f>inschrijving!E19</f>
        <v>3286</v>
      </c>
      <c r="C19" s="34">
        <f>inschrijving!F19</f>
        <v>0</v>
      </c>
      <c r="D19" s="34" t="str">
        <f>inschrijving!G19</f>
        <v>Theo Spit</v>
      </c>
      <c r="E19" s="34">
        <f>inschrijving!H19</f>
        <v>0</v>
      </c>
      <c r="F19" s="34" t="str">
        <f>inschrijving!I19</f>
        <v>Bruno/Ceasar</v>
      </c>
      <c r="G19" s="34" t="str">
        <f>inschrijving!J19</f>
        <v>Oldenzaal</v>
      </c>
      <c r="H19" s="34" t="str">
        <f>inschrijving!K19</f>
        <v>2pa1</v>
      </c>
      <c r="I19" s="3">
        <f>inschrijving!L19</f>
        <v>1</v>
      </c>
      <c r="J19" s="47">
        <f>inschrijving!M19</f>
        <v>0.4861111111111109</v>
      </c>
      <c r="K19" s="47">
        <f>inschrijving!N19</f>
        <v>0.5069444444444442</v>
      </c>
      <c r="L19" s="47">
        <f>inschrijving!O19</f>
        <v>0.548611111111111</v>
      </c>
    </row>
    <row r="20" spans="1:18" ht="12.75">
      <c r="A20" s="51">
        <f t="shared" si="0"/>
        <v>0.5138888888888886</v>
      </c>
      <c r="B20" s="34">
        <f>inschrijving!E20</f>
        <v>528</v>
      </c>
      <c r="C20" s="34">
        <f>inschrijving!F20</f>
        <v>0</v>
      </c>
      <c r="D20" s="34" t="str">
        <f>inschrijving!G20</f>
        <v>Martie van den Bosch</v>
      </c>
      <c r="E20" s="34">
        <f>inschrijving!H20</f>
        <v>0</v>
      </c>
      <c r="F20" s="34" t="str">
        <f>inschrijving!I20</f>
        <v>Cendy/Barona</v>
      </c>
      <c r="G20" s="34" t="str">
        <f>inschrijving!J20</f>
        <v>Ugchelen</v>
      </c>
      <c r="H20" s="34" t="str">
        <f>inschrijving!K20</f>
        <v>2pa2</v>
      </c>
      <c r="I20" s="3">
        <f>inschrijving!L20</f>
        <v>1</v>
      </c>
      <c r="J20" s="47">
        <f>inschrijving!M20</f>
        <v>0.4930555555555553</v>
      </c>
      <c r="K20" s="47">
        <f>inschrijving!N20</f>
        <v>0.5138888888888886</v>
      </c>
      <c r="L20" s="47">
        <f>inschrijving!O20</f>
        <v>0.5520833333333334</v>
      </c>
      <c r="R20" s="8"/>
    </row>
    <row r="21" spans="1:12" ht="12.75">
      <c r="A21" s="51">
        <f t="shared" si="0"/>
        <v>0.520833333333333</v>
      </c>
      <c r="B21" s="34">
        <f>inschrijving!E21</f>
        <v>1117</v>
      </c>
      <c r="C21" s="34">
        <f>inschrijving!F21</f>
        <v>0</v>
      </c>
      <c r="D21" s="34" t="str">
        <f>inschrijving!G21</f>
        <v>W.Veldboom</v>
      </c>
      <c r="E21" s="34">
        <f>inschrijving!H21</f>
        <v>0</v>
      </c>
      <c r="F21" s="34" t="str">
        <f>inschrijving!I21</f>
        <v>Veldstar Risk</v>
      </c>
      <c r="G21" s="34" t="str">
        <f>inschrijving!J21</f>
        <v>Zeewolde</v>
      </c>
      <c r="H21" s="34" t="str">
        <f>inschrijving!K21</f>
        <v>1pa3</v>
      </c>
      <c r="I21" s="3">
        <f>inschrijving!L21</f>
        <v>1</v>
      </c>
      <c r="J21" s="47">
        <f>inschrijving!M21</f>
        <v>0.4999999999999997</v>
      </c>
      <c r="K21" s="47">
        <f>inschrijving!N21</f>
        <v>0.520833333333333</v>
      </c>
      <c r="L21" s="47">
        <f>inschrijving!O21</f>
        <v>0.5555555555555556</v>
      </c>
    </row>
    <row r="22" spans="1:12" ht="12.75">
      <c r="A22" s="51">
        <f t="shared" si="0"/>
        <v>0.5277777777777775</v>
      </c>
      <c r="B22" s="34">
        <f>inschrijving!E22</f>
        <v>544</v>
      </c>
      <c r="C22" s="34">
        <f>inschrijving!F22</f>
        <v>0</v>
      </c>
      <c r="D22" s="34" t="str">
        <f>inschrijving!G22</f>
        <v>M.G. Montauban</v>
      </c>
      <c r="E22" s="34">
        <f>inschrijving!H22</f>
        <v>0</v>
      </c>
      <c r="F22" s="34" t="str">
        <f>inschrijving!I22</f>
        <v>Romke Anna/Yfke/Eindelo's Agossie</v>
      </c>
      <c r="G22" s="34" t="str">
        <f>inschrijving!J22</f>
        <v>Stroe</v>
      </c>
      <c r="H22" s="34" t="str">
        <f>inschrijving!K22</f>
        <v>2pa2</v>
      </c>
      <c r="I22" s="3">
        <f>inschrijving!L22</f>
        <v>1</v>
      </c>
      <c r="J22" s="47">
        <f>inschrijving!M22</f>
        <v>0.5069444444444442</v>
      </c>
      <c r="K22" s="47">
        <f>inschrijving!N22</f>
        <v>0.5277777777777775</v>
      </c>
      <c r="L22" s="47">
        <f>inschrijving!O22</f>
        <v>0.5590277777777778</v>
      </c>
    </row>
    <row r="23" spans="1:12" ht="12.75">
      <c r="A23" s="51">
        <f t="shared" si="0"/>
        <v>0.5347222222222219</v>
      </c>
      <c r="B23" s="34">
        <f>inschrijving!E23</f>
        <v>226</v>
      </c>
      <c r="C23" s="34">
        <f>inschrijving!F23</f>
        <v>0</v>
      </c>
      <c r="D23" s="34" t="str">
        <f>inschrijving!G23</f>
        <v>Martien Bömer</v>
      </c>
      <c r="E23" s="34">
        <f>inschrijving!H23</f>
        <v>0</v>
      </c>
      <c r="F23" s="34" t="str">
        <f>inschrijving!I23</f>
        <v>Frids/Djimmer</v>
      </c>
      <c r="G23" s="34" t="str">
        <f>inschrijving!J23</f>
        <v>Wenum Wiesel</v>
      </c>
      <c r="H23" s="34" t="str">
        <f>inschrijving!K23</f>
        <v>2pa2</v>
      </c>
      <c r="I23" s="3">
        <f>inschrijving!L23</f>
        <v>1</v>
      </c>
      <c r="J23" s="47">
        <f>inschrijving!M23</f>
        <v>0.5138888888888886</v>
      </c>
      <c r="K23" s="47">
        <f>inschrijving!N23</f>
        <v>0.5347222222222219</v>
      </c>
      <c r="L23" s="47">
        <f>inschrijving!O23</f>
        <v>0.5625</v>
      </c>
    </row>
    <row r="24" spans="1:12" ht="12.75">
      <c r="A24" s="51">
        <f t="shared" si="0"/>
        <v>0.5416666666666663</v>
      </c>
      <c r="B24" s="34">
        <f>inschrijving!E24</f>
        <v>802</v>
      </c>
      <c r="C24" s="34">
        <f>inschrijving!F24</f>
        <v>0</v>
      </c>
      <c r="D24" s="34" t="str">
        <f>inschrijving!G24</f>
        <v>Herman Simmelink</v>
      </c>
      <c r="E24" s="34">
        <f>inschrijving!H24</f>
        <v>0</v>
      </c>
      <c r="F24" s="34" t="str">
        <f>inschrijving!I24</f>
        <v>Jelle S van Veld Olthof/ Jikke S van Veld Olthof</v>
      </c>
      <c r="G24" s="34" t="str">
        <f>inschrijving!J24</f>
        <v>Neede</v>
      </c>
      <c r="H24" s="34" t="str">
        <f>inschrijving!K24</f>
        <v>2pa3</v>
      </c>
      <c r="I24" s="3">
        <f>inschrijving!L24</f>
        <v>1</v>
      </c>
      <c r="J24" s="47">
        <f>inschrijving!M24</f>
        <v>0.520833333333333</v>
      </c>
      <c r="K24" s="47">
        <f>inschrijving!N24</f>
        <v>0.5416666666666663</v>
      </c>
      <c r="L24" s="47">
        <f>inschrijving!O24</f>
        <v>0.5659722222222222</v>
      </c>
    </row>
    <row r="25" spans="1:12" ht="12.75">
      <c r="A25" s="51">
        <f t="shared" si="0"/>
        <v>0.5486111111111107</v>
      </c>
      <c r="B25" s="34">
        <f>inschrijving!E25</f>
        <v>1172</v>
      </c>
      <c r="C25" s="34">
        <f>inschrijving!F25</f>
        <v>0</v>
      </c>
      <c r="D25" s="34" t="str">
        <f>inschrijving!G25</f>
        <v>Miralda Otten</v>
      </c>
      <c r="E25" s="34">
        <f>inschrijving!H25</f>
        <v>0</v>
      </c>
      <c r="F25" s="34" t="str">
        <f>inschrijving!I25</f>
        <v>Zeros/Bongo</v>
      </c>
      <c r="G25" s="34" t="str">
        <f>inschrijving!J25</f>
        <v>Ravenswaaij</v>
      </c>
      <c r="H25" s="34" t="str">
        <f>inschrijving!K25</f>
        <v>2pa3</v>
      </c>
      <c r="I25" s="3">
        <f>inschrijving!L25</f>
        <v>1</v>
      </c>
      <c r="J25" s="47">
        <f>inschrijving!M25</f>
        <v>0.5277777777777775</v>
      </c>
      <c r="K25" s="47">
        <f>inschrijving!N25</f>
        <v>0.5486111111111107</v>
      </c>
      <c r="L25" s="47">
        <f>inschrijving!O25</f>
        <v>0.5694444444444444</v>
      </c>
    </row>
    <row r="26" spans="1:12" ht="12.75">
      <c r="A26" s="51">
        <f t="shared" si="0"/>
        <v>0</v>
      </c>
      <c r="B26" s="34">
        <f>inschrijving!E26</f>
        <v>0</v>
      </c>
      <c r="C26" s="34">
        <f>inschrijving!F26</f>
        <v>0</v>
      </c>
      <c r="D26" s="34">
        <f>inschrijving!G26</f>
        <v>0</v>
      </c>
      <c r="E26" s="34">
        <f>inschrijving!H26</f>
        <v>0</v>
      </c>
      <c r="F26" s="34">
        <f>inschrijving!I26</f>
        <v>0</v>
      </c>
      <c r="G26" s="34">
        <f>inschrijving!J26</f>
        <v>0</v>
      </c>
      <c r="H26" s="34">
        <f>inschrijving!K26</f>
        <v>0</v>
      </c>
      <c r="I26" s="3">
        <f>inschrijving!L26</f>
        <v>0</v>
      </c>
      <c r="J26" s="47">
        <f>inschrijving!M26</f>
        <v>0</v>
      </c>
      <c r="K26" s="47">
        <f>inschrijving!N26</f>
        <v>0</v>
      </c>
      <c r="L26" s="47">
        <f>inschrijving!O26</f>
        <v>0</v>
      </c>
    </row>
    <row r="27" spans="1:12" ht="12.75">
      <c r="A27" s="51">
        <f t="shared" si="0"/>
        <v>0</v>
      </c>
      <c r="B27" s="34">
        <f>inschrijving!E27</f>
        <v>0</v>
      </c>
      <c r="C27" s="34">
        <f>inschrijving!F27</f>
        <v>0</v>
      </c>
      <c r="D27" s="34">
        <f>inschrijving!G27</f>
        <v>0</v>
      </c>
      <c r="E27" s="34">
        <f>inschrijving!H27</f>
        <v>0</v>
      </c>
      <c r="F27" s="34">
        <f>inschrijving!I27</f>
        <v>0</v>
      </c>
      <c r="G27" s="34">
        <f>inschrijving!J27</f>
        <v>0</v>
      </c>
      <c r="H27" s="34">
        <f>inschrijving!K27</f>
        <v>0</v>
      </c>
      <c r="I27" s="3">
        <f>inschrijving!L27</f>
        <v>0</v>
      </c>
      <c r="J27" s="47">
        <f>inschrijving!M27</f>
        <v>0</v>
      </c>
      <c r="K27" s="47">
        <f>inschrijving!N27</f>
        <v>0</v>
      </c>
      <c r="L27" s="47">
        <f>inschrijving!O27</f>
        <v>0</v>
      </c>
    </row>
    <row r="28" spans="1:12" ht="12.75">
      <c r="A28" s="51">
        <f t="shared" si="0"/>
        <v>0.44097222222222227</v>
      </c>
      <c r="B28" s="34">
        <f>inschrijving!E28</f>
        <v>2</v>
      </c>
      <c r="C28" s="34">
        <f>inschrijving!F28</f>
        <v>0</v>
      </c>
      <c r="D28" s="34" t="str">
        <f>inschrijving!G28</f>
        <v>Joyce Eekmate</v>
      </c>
      <c r="E28" s="34">
        <f>inschrijving!H28</f>
        <v>0</v>
      </c>
      <c r="F28" s="34" t="str">
        <f>inschrijving!I28</f>
        <v xml:space="preserve">Beijering's Rosemarie </v>
      </c>
      <c r="G28" s="34" t="str">
        <f>inschrijving!J28</f>
        <v>Schalkhaar</v>
      </c>
      <c r="H28" s="34" t="str">
        <f>inschrijving!K28</f>
        <v>1pohobby</v>
      </c>
      <c r="I28" s="3">
        <f>inschrijving!L28</f>
        <v>2</v>
      </c>
      <c r="J28" s="47">
        <f>inschrijving!M28</f>
        <v>0.4166666666666667</v>
      </c>
      <c r="K28" s="47">
        <f>inschrijving!N28</f>
        <v>0.44097222222222227</v>
      </c>
      <c r="L28" s="47">
        <f>inschrijving!O28</f>
        <v>0.4618055555555556</v>
      </c>
    </row>
    <row r="29" spans="1:12" ht="12.75">
      <c r="A29" s="51">
        <f t="shared" si="0"/>
        <v>0.4479166666666667</v>
      </c>
      <c r="B29" s="34">
        <f>inschrijving!E29</f>
        <v>3177</v>
      </c>
      <c r="C29" s="34">
        <f>inschrijving!F29</f>
        <v>0</v>
      </c>
      <c r="D29" s="34" t="str">
        <f>inschrijving!G29</f>
        <v>Ramona Theunisse</v>
      </c>
      <c r="E29" s="34">
        <f>inschrijving!H29</f>
        <v>0</v>
      </c>
      <c r="F29" s="34" t="str">
        <f>inschrijving!I29</f>
        <v>Gonnie van de Melder</v>
      </c>
      <c r="G29" s="34" t="str">
        <f>inschrijving!J29</f>
        <v>Zelhem</v>
      </c>
      <c r="H29" s="34" t="str">
        <f>inschrijving!K29</f>
        <v>1po1</v>
      </c>
      <c r="I29" s="3">
        <f>inschrijving!L29</f>
        <v>2</v>
      </c>
      <c r="J29" s="47">
        <f>inschrijving!M29</f>
        <v>0.4236111111111111</v>
      </c>
      <c r="K29" s="47">
        <f>inschrijving!N29</f>
        <v>0.4479166666666667</v>
      </c>
      <c r="L29" s="47">
        <f>inschrijving!O29</f>
        <v>0.46527777777777773</v>
      </c>
    </row>
    <row r="30" spans="1:12" ht="12.75">
      <c r="A30" s="51">
        <f t="shared" si="0"/>
        <v>0.4548611111111111</v>
      </c>
      <c r="B30" s="34">
        <f>inschrijving!E30</f>
        <v>3192</v>
      </c>
      <c r="C30" s="34">
        <f>inschrijving!F30</f>
        <v>0</v>
      </c>
      <c r="D30" s="34" t="str">
        <f>inschrijving!G30</f>
        <v>Marieke Witteveen-Versluis</v>
      </c>
      <c r="E30" s="34">
        <f>inschrijving!H30</f>
        <v>0</v>
      </c>
      <c r="F30" s="34" t="str">
        <f>inschrijving!I30</f>
        <v>Lizzy</v>
      </c>
      <c r="G30" s="34" t="str">
        <f>inschrijving!J30</f>
        <v>Apeldoorn</v>
      </c>
      <c r="H30" s="34" t="str">
        <f>inschrijving!K30</f>
        <v>1po1</v>
      </c>
      <c r="I30" s="3">
        <f>inschrijving!L30</f>
        <v>2</v>
      </c>
      <c r="J30" s="47">
        <f>inschrijving!M30</f>
        <v>0.4305555555555555</v>
      </c>
      <c r="K30" s="47">
        <f>inschrijving!N30</f>
        <v>0.4548611111111111</v>
      </c>
      <c r="L30" s="47">
        <f>inschrijving!O30</f>
        <v>0.46875</v>
      </c>
    </row>
    <row r="31" spans="1:12" ht="12.75">
      <c r="A31" s="51">
        <f t="shared" si="0"/>
        <v>0.4618055555555555</v>
      </c>
      <c r="B31" s="34">
        <f>inschrijving!E31</f>
        <v>1659</v>
      </c>
      <c r="C31" s="34">
        <f>inschrijving!F31</f>
        <v>0</v>
      </c>
      <c r="D31" s="34" t="str">
        <f>inschrijving!G31</f>
        <v>Desiree van Lambalgen-van Hierden</v>
      </c>
      <c r="E31" s="34">
        <f>inschrijving!H31</f>
        <v>0</v>
      </c>
      <c r="F31" s="34" t="str">
        <f>inschrijving!I31</f>
        <v>Rakt's Jeffrey</v>
      </c>
      <c r="G31" s="34" t="str">
        <f>inschrijving!J31</f>
        <v>Putten</v>
      </c>
      <c r="H31" s="34" t="str">
        <f>inschrijving!K31</f>
        <v>1po2</v>
      </c>
      <c r="I31" s="3">
        <f>inschrijving!L31</f>
        <v>2</v>
      </c>
      <c r="J31" s="47">
        <f>inschrijving!M31</f>
        <v>0.43749999999999994</v>
      </c>
      <c r="K31" s="47">
        <f>inschrijving!N31</f>
        <v>0.4618055555555555</v>
      </c>
      <c r="L31" s="47">
        <f>inschrijving!O31</f>
        <v>0.47222222222222227</v>
      </c>
    </row>
    <row r="32" spans="1:12" ht="12.75">
      <c r="A32" s="51">
        <f t="shared" si="0"/>
        <v>0.46874999999999994</v>
      </c>
      <c r="B32" s="34">
        <f>inschrijving!E32</f>
        <v>859</v>
      </c>
      <c r="C32" s="34">
        <f>inschrijving!F32</f>
        <v>0</v>
      </c>
      <c r="D32" s="34" t="str">
        <f>inschrijving!G32</f>
        <v>Louis van Haren</v>
      </c>
      <c r="E32" s="34">
        <f>inschrijving!H32</f>
        <v>0</v>
      </c>
      <c r="F32" s="34" t="str">
        <f>inschrijving!I32</f>
        <v>Luc</v>
      </c>
      <c r="G32" s="34" t="str">
        <f>inschrijving!J32</f>
        <v>Vierlingsbeek</v>
      </c>
      <c r="H32" s="34" t="str">
        <f>inschrijving!K32</f>
        <v>1po2</v>
      </c>
      <c r="I32" s="3">
        <f>inschrijving!L32</f>
        <v>2</v>
      </c>
      <c r="J32" s="47">
        <f>inschrijving!M32</f>
        <v>0.44444444444444436</v>
      </c>
      <c r="K32" s="47">
        <f>inschrijving!N32</f>
        <v>0.46874999999999994</v>
      </c>
      <c r="L32" s="47">
        <f>inschrijving!O32</f>
        <v>0.4756944444444444</v>
      </c>
    </row>
    <row r="33" spans="1:12" ht="12.75">
      <c r="A33" s="51">
        <f t="shared" si="0"/>
        <v>0.47569444444444436</v>
      </c>
      <c r="B33" s="34">
        <f>inschrijving!E33</f>
        <v>165</v>
      </c>
      <c r="C33" s="34">
        <f>inschrijving!F33</f>
        <v>0</v>
      </c>
      <c r="D33" s="34" t="str">
        <f>inschrijving!G33</f>
        <v>Joop Aalderink</v>
      </c>
      <c r="E33" s="34">
        <f>inschrijving!H33</f>
        <v>0</v>
      </c>
      <c r="F33" s="34" t="str">
        <f>inschrijving!I33</f>
        <v>Carillio</v>
      </c>
      <c r="G33" s="34" t="str">
        <f>inschrijving!J33</f>
        <v>Toldijk</v>
      </c>
      <c r="H33" s="34" t="str">
        <f>inschrijving!K33</f>
        <v>1po3</v>
      </c>
      <c r="I33" s="3">
        <f>inschrijving!L33</f>
        <v>2</v>
      </c>
      <c r="J33" s="47">
        <f>inschrijving!M33</f>
        <v>0.4513888888888888</v>
      </c>
      <c r="K33" s="47">
        <f>inschrijving!N33</f>
        <v>0.47569444444444436</v>
      </c>
      <c r="L33" s="47">
        <f>inschrijving!O33</f>
        <v>0.4791666666666667</v>
      </c>
    </row>
    <row r="34" spans="1:12" ht="12.75">
      <c r="A34" s="51">
        <f t="shared" si="0"/>
        <v>0.4826388888888888</v>
      </c>
      <c r="B34" s="34">
        <f>inschrijving!E34</f>
        <v>1602</v>
      </c>
      <c r="C34" s="34">
        <f>inschrijving!F34</f>
        <v>0</v>
      </c>
      <c r="D34" s="34" t="str">
        <f>inschrijving!G34</f>
        <v>Francisca Lanke</v>
      </c>
      <c r="E34" s="34">
        <f>inschrijving!H34</f>
        <v>0</v>
      </c>
      <c r="F34" s="34" t="str">
        <f>inschrijving!I34</f>
        <v>Amber</v>
      </c>
      <c r="G34" s="34" t="str">
        <f>inschrijving!J34</f>
        <v>Zelhem</v>
      </c>
      <c r="H34" s="34" t="str">
        <f>inschrijving!K34</f>
        <v>1po3</v>
      </c>
      <c r="I34" s="3">
        <f>inschrijving!L34</f>
        <v>2</v>
      </c>
      <c r="J34" s="47">
        <f>inschrijving!M34</f>
        <v>0.4583333333333332</v>
      </c>
      <c r="K34" s="47">
        <f>inschrijving!N34</f>
        <v>0.4826388888888888</v>
      </c>
      <c r="L34" s="47">
        <f>inschrijving!O34</f>
        <v>0.4861111111111111</v>
      </c>
    </row>
    <row r="35" spans="1:12" ht="12.75">
      <c r="A35" s="51">
        <f t="shared" si="0"/>
        <v>0.4895833333333332</v>
      </c>
      <c r="B35" s="34">
        <f>inschrijving!E35</f>
        <v>1501</v>
      </c>
      <c r="C35" s="34">
        <f>inschrijving!F35</f>
        <v>0</v>
      </c>
      <c r="D35" s="34" t="str">
        <f>inschrijving!G35</f>
        <v>Jurgen Tijssen</v>
      </c>
      <c r="E35" s="34">
        <f>inschrijving!H35</f>
        <v>0</v>
      </c>
      <c r="F35" s="34" t="str">
        <f>inschrijving!I35</f>
        <v>Elmo</v>
      </c>
      <c r="G35" s="34" t="str">
        <f>inschrijving!J35</f>
        <v>Nieuw-Heeten</v>
      </c>
      <c r="H35" s="34" t="str">
        <f>inschrijving!K35</f>
        <v>1po3</v>
      </c>
      <c r="I35" s="3">
        <f>inschrijving!L35</f>
        <v>2</v>
      </c>
      <c r="J35" s="47">
        <f>inschrijving!M35</f>
        <v>0.4652777777777776</v>
      </c>
      <c r="K35" s="47">
        <f>inschrijving!N35</f>
        <v>0.4895833333333332</v>
      </c>
      <c r="L35" s="47">
        <f>inschrijving!O35</f>
        <v>0.4930555555555556</v>
      </c>
    </row>
    <row r="36" spans="1:12" ht="12.75">
      <c r="A36" s="51">
        <f t="shared" si="0"/>
        <v>0.4965277777777776</v>
      </c>
      <c r="B36" s="34">
        <f>inschrijving!E36</f>
        <v>2170</v>
      </c>
      <c r="C36" s="34">
        <f>inschrijving!F36</f>
        <v>0</v>
      </c>
      <c r="D36" s="34" t="str">
        <f>inschrijving!G36</f>
        <v>Ramon Oosterveld</v>
      </c>
      <c r="E36" s="34">
        <f>inschrijving!H36</f>
        <v>0</v>
      </c>
      <c r="F36" s="34" t="str">
        <f>inschrijving!I36</f>
        <v>Jaquar/Silverster</v>
      </c>
      <c r="G36" s="34" t="str">
        <f>inschrijving!J36</f>
        <v>Hollandscheveld</v>
      </c>
      <c r="H36" s="34" t="str">
        <f>inschrijving!K36</f>
        <v>2po1</v>
      </c>
      <c r="I36" s="3">
        <f>inschrijving!L36</f>
        <v>2</v>
      </c>
      <c r="J36" s="47">
        <f>inschrijving!M36</f>
        <v>0.47222222222222204</v>
      </c>
      <c r="K36" s="47">
        <f>inschrijving!N36</f>
        <v>0.4965277777777776</v>
      </c>
      <c r="L36" s="47">
        <f>inschrijving!O36</f>
        <v>0.53125</v>
      </c>
    </row>
    <row r="37" spans="1:12" ht="12.75">
      <c r="A37" s="51">
        <f t="shared" si="0"/>
        <v>0.5034722222222221</v>
      </c>
      <c r="B37" s="34">
        <f>inschrijving!E37</f>
        <v>1884</v>
      </c>
      <c r="C37" s="34">
        <f>inschrijving!F37</f>
        <v>0</v>
      </c>
      <c r="D37" s="34" t="str">
        <f>inschrijving!G37</f>
        <v>Marco de Winkel</v>
      </c>
      <c r="E37" s="34">
        <f>inschrijving!H37</f>
        <v>0</v>
      </c>
      <c r="F37" s="34" t="str">
        <f>inschrijving!I37</f>
        <v>Lars/Guus</v>
      </c>
      <c r="G37" s="34" t="str">
        <f>inschrijving!J37</f>
        <v>Eerbeek</v>
      </c>
      <c r="H37" s="34" t="str">
        <f>inschrijving!K37</f>
        <v>2po1</v>
      </c>
      <c r="I37" s="3">
        <f>inschrijving!L37</f>
        <v>2</v>
      </c>
      <c r="J37" s="47">
        <f>inschrijving!M37</f>
        <v>0.47916666666666646</v>
      </c>
      <c r="K37" s="47">
        <f>inschrijving!N37</f>
        <v>0.5034722222222221</v>
      </c>
      <c r="L37" s="47">
        <f>inschrijving!O37</f>
        <v>0.5347222222222222</v>
      </c>
    </row>
    <row r="38" spans="1:12" ht="12.75">
      <c r="A38" s="51">
        <f t="shared" si="0"/>
        <v>0.5104166666666665</v>
      </c>
      <c r="B38" s="34">
        <f>inschrijving!E38</f>
        <v>2114</v>
      </c>
      <c r="C38" s="34">
        <f>inschrijving!F38</f>
        <v>0</v>
      </c>
      <c r="D38" s="34" t="str">
        <f>inschrijving!G38</f>
        <v>Sven Jansen</v>
      </c>
      <c r="E38" s="34">
        <f>inschrijving!H38</f>
        <v>0</v>
      </c>
      <c r="F38" s="34" t="str">
        <f>inschrijving!I38</f>
        <v>Kees/ Marie Mathilde</v>
      </c>
      <c r="G38" s="34" t="str">
        <f>inschrijving!J38</f>
        <v>Nijkerkerveen</v>
      </c>
      <c r="H38" s="34" t="str">
        <f>inschrijving!K38</f>
        <v>2po1</v>
      </c>
      <c r="I38" s="3">
        <f>inschrijving!L38</f>
        <v>2</v>
      </c>
      <c r="J38" s="47">
        <f>inschrijving!M38</f>
        <v>0.4861111111111109</v>
      </c>
      <c r="K38" s="47">
        <f>inschrijving!N38</f>
        <v>0.5104166666666665</v>
      </c>
      <c r="L38" s="47">
        <f>inschrijving!O38</f>
        <v>0.5381944444444444</v>
      </c>
    </row>
    <row r="39" spans="1:12" ht="12.75">
      <c r="A39" s="51">
        <f t="shared" si="0"/>
        <v>0.5173611111111109</v>
      </c>
      <c r="B39" s="34">
        <f>inschrijving!E39</f>
        <v>701</v>
      </c>
      <c r="C39" s="34">
        <f>inschrijving!F39</f>
        <v>0</v>
      </c>
      <c r="D39" s="34" t="str">
        <f>inschrijving!G39</f>
        <v>Geert Pol</v>
      </c>
      <c r="E39" s="34">
        <f>inschrijving!H39</f>
        <v>0</v>
      </c>
      <c r="F39" s="34" t="str">
        <f>inschrijving!I39</f>
        <v>Alex/Justin</v>
      </c>
      <c r="G39" s="34" t="str">
        <f>inschrijving!J39</f>
        <v>Wilp</v>
      </c>
      <c r="H39" s="34" t="str">
        <f>inschrijving!K39</f>
        <v>2po3</v>
      </c>
      <c r="I39" s="3">
        <f>inschrijving!L39</f>
        <v>2</v>
      </c>
      <c r="J39" s="47">
        <f>inschrijving!M39</f>
        <v>0.4930555555555553</v>
      </c>
      <c r="K39" s="47">
        <f>inschrijving!N39</f>
        <v>0.5173611111111109</v>
      </c>
      <c r="L39" s="47">
        <f>inschrijving!O39</f>
        <v>0.5416666666666666</v>
      </c>
    </row>
    <row r="40" spans="1:12" ht="12.75">
      <c r="A40" s="51">
        <f t="shared" si="0"/>
        <v>0.5243055555555554</v>
      </c>
      <c r="B40" s="34">
        <f>inschrijving!E40</f>
        <v>170</v>
      </c>
      <c r="C40" s="34">
        <f>inschrijving!F40</f>
        <v>0</v>
      </c>
      <c r="D40" s="34" t="str">
        <f>inschrijving!G40</f>
        <v>Klaas de Haan</v>
      </c>
      <c r="E40" s="34">
        <f>inschrijving!H40</f>
        <v>0</v>
      </c>
      <c r="F40" s="34" t="str">
        <f>inschrijving!I40</f>
        <v>Natz/Master</v>
      </c>
      <c r="G40" s="34" t="str">
        <f>inschrijving!J40</f>
        <v>Jouswier</v>
      </c>
      <c r="H40" s="34" t="str">
        <f>inschrijving!K40</f>
        <v>2po3</v>
      </c>
      <c r="I40" s="3">
        <f>inschrijving!L40</f>
        <v>2</v>
      </c>
      <c r="J40" s="47">
        <f>inschrijving!M40</f>
        <v>0.4999999999999997</v>
      </c>
      <c r="K40" s="47">
        <f>inschrijving!N40</f>
        <v>0.5243055555555554</v>
      </c>
      <c r="L40" s="47">
        <f>inschrijving!O40</f>
        <v>0.545138888888889</v>
      </c>
    </row>
    <row r="41" spans="1:12" ht="12.75">
      <c r="A41" s="51">
        <f t="shared" si="0"/>
        <v>0.5312499999999998</v>
      </c>
      <c r="B41" s="34">
        <f>inschrijving!E41</f>
        <v>1163</v>
      </c>
      <c r="C41" s="34">
        <f>inschrijving!F41</f>
        <v>0</v>
      </c>
      <c r="D41" s="34" t="str">
        <f>inschrijving!G41</f>
        <v>Dick Bolt</v>
      </c>
      <c r="E41" s="34">
        <f>inschrijving!H41</f>
        <v>0</v>
      </c>
      <c r="F41" s="34" t="str">
        <f>inschrijving!I41</f>
        <v>Nancy/Falco/Eline</v>
      </c>
      <c r="G41" s="34" t="str">
        <f>inschrijving!J41</f>
        <v>Wijhe</v>
      </c>
      <c r="H41" s="34" t="str">
        <f>inschrijving!K41</f>
        <v>tapo2</v>
      </c>
      <c r="I41" s="3">
        <f>inschrijving!L41</f>
        <v>2</v>
      </c>
      <c r="J41" s="47">
        <f>inschrijving!M41</f>
        <v>0.5069444444444442</v>
      </c>
      <c r="K41" s="47">
        <f>inschrijving!N41</f>
        <v>0.5312499999999998</v>
      </c>
      <c r="L41" s="47">
        <f>inschrijving!O41</f>
        <v>0.5729166666666666</v>
      </c>
    </row>
    <row r="42" spans="1:12" ht="12.75">
      <c r="A42" s="51">
        <f t="shared" si="0"/>
        <v>0.5381944444444442</v>
      </c>
      <c r="B42" s="34">
        <f>inschrijving!E42</f>
        <v>630</v>
      </c>
      <c r="C42" s="34">
        <f>inschrijving!F42</f>
        <v>0</v>
      </c>
      <c r="D42" s="34" t="str">
        <f>inschrijving!G42</f>
        <v>Rob Dijkhuis</v>
      </c>
      <c r="E42" s="34">
        <f>inschrijving!H42</f>
        <v>0</v>
      </c>
      <c r="F42" s="34" t="str">
        <f>inschrijving!I42</f>
        <v>Amigo/Belg/Dino/Boy/Theo</v>
      </c>
      <c r="G42" s="34" t="str">
        <f>inschrijving!J42</f>
        <v>Geesteren</v>
      </c>
      <c r="H42" s="34" t="str">
        <f>inschrijving!K42</f>
        <v>4po3</v>
      </c>
      <c r="I42" s="3">
        <f>inschrijving!L42</f>
        <v>2</v>
      </c>
      <c r="J42" s="47">
        <f>inschrijving!M42</f>
        <v>0.5138888888888886</v>
      </c>
      <c r="K42" s="47">
        <f>inschrijving!N42</f>
        <v>0.5381944444444442</v>
      </c>
      <c r="L42" s="47">
        <f>inschrijving!O42</f>
        <v>0.576388888888889</v>
      </c>
    </row>
    <row r="43" spans="1:12" ht="12.75">
      <c r="A43" s="51">
        <f t="shared" si="0"/>
        <v>0.5451388888888886</v>
      </c>
      <c r="B43" s="34">
        <f>inschrijving!E43</f>
        <v>3</v>
      </c>
      <c r="C43" s="34">
        <f>inschrijving!F43</f>
        <v>0</v>
      </c>
      <c r="D43" s="34" t="str">
        <f>inschrijving!G43</f>
        <v>Nora Schottert</v>
      </c>
      <c r="E43" s="34">
        <f>inschrijving!H43</f>
        <v>0</v>
      </c>
      <c r="F43" s="34" t="str">
        <f>inschrijving!I43</f>
        <v>Sabiene/ Henry/ Ponnie/ Sander</v>
      </c>
      <c r="G43" s="34" t="str">
        <f>inschrijving!J43</f>
        <v>Ommen</v>
      </c>
      <c r="H43" s="34" t="str">
        <f>inschrijving!K43</f>
        <v>4pohobby</v>
      </c>
      <c r="I43" s="3">
        <f>inschrijving!L43</f>
        <v>2</v>
      </c>
      <c r="J43" s="47">
        <f>inschrijving!M43</f>
        <v>0.520833333333333</v>
      </c>
      <c r="K43" s="47">
        <f>inschrijving!N43</f>
        <v>0.5451388888888886</v>
      </c>
      <c r="L43" s="47">
        <f>inschrijving!O43</f>
        <v>0.579861111111111</v>
      </c>
    </row>
  </sheetData>
  <printOptions gridLines="1"/>
  <pageMargins left="0.3937007874015748" right="0.3937007874015748" top="0.7874015748031497" bottom="0.3937007874015748" header="0.5118110236220472" footer="0.5118110236220472"/>
  <pageSetup horizontalDpi="600" verticalDpi="600" orientation="landscape" paperSize="9"/>
  <headerFooter alignWithMargins="0">
    <oddHeader>&amp;R&amp;D
 pag &amp;P/&amp;N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N43"/>
  <sheetViews>
    <sheetView showZeros="0" zoomScale="75" zoomScaleNormal="75" workbookViewId="0" topLeftCell="A7">
      <selection activeCell="M41" sqref="M41"/>
    </sheetView>
  </sheetViews>
  <sheetFormatPr defaultColWidth="8.8515625" defaultRowHeight="12.75"/>
  <cols>
    <col min="1" max="1" width="8.421875" style="48" customWidth="1"/>
    <col min="2" max="2" width="7.421875" style="1" customWidth="1"/>
    <col min="3" max="3" width="6.28125" style="7" customWidth="1"/>
    <col min="4" max="4" width="1.421875" style="3" customWidth="1"/>
    <col min="5" max="5" width="34.140625" style="9" customWidth="1"/>
    <col min="6" max="6" width="2.00390625" style="9" customWidth="1"/>
    <col min="7" max="7" width="30.421875" style="9" customWidth="1"/>
    <col min="8" max="8" width="15.421875" style="9" customWidth="1"/>
    <col min="9" max="9" width="12.8515625" style="9" customWidth="1"/>
    <col min="10" max="11" width="8.8515625" style="1" customWidth="1"/>
    <col min="12" max="12" width="9.28125" style="1" customWidth="1"/>
    <col min="13" max="13" width="10.00390625" style="1" customWidth="1"/>
    <col min="14" max="14" width="10.7109375" style="1" customWidth="1"/>
    <col min="15" max="16384" width="8.8515625" style="1" customWidth="1"/>
  </cols>
  <sheetData>
    <row r="3" spans="3:9" ht="12.75">
      <c r="C3" s="6"/>
      <c r="D3" s="2"/>
      <c r="E3" s="41" t="s">
        <v>51</v>
      </c>
      <c r="F3" s="17"/>
      <c r="G3" s="17"/>
      <c r="H3" s="4"/>
      <c r="I3" s="4"/>
    </row>
    <row r="4" spans="3:9" ht="12.75">
      <c r="C4" s="6"/>
      <c r="D4" s="2"/>
      <c r="E4" s="22"/>
      <c r="F4" s="17"/>
      <c r="G4" s="17"/>
      <c r="H4" s="4"/>
      <c r="I4" s="4"/>
    </row>
    <row r="5" spans="3:9" ht="12.75">
      <c r="C5" s="6"/>
      <c r="D5" s="2"/>
      <c r="E5" s="22"/>
      <c r="F5" s="17"/>
      <c r="G5" s="17"/>
      <c r="H5" s="4"/>
      <c r="I5" s="4"/>
    </row>
    <row r="6" spans="3:9" ht="12.75">
      <c r="C6" s="6"/>
      <c r="D6" s="2"/>
      <c r="E6" s="5"/>
      <c r="F6" s="4"/>
      <c r="G6" s="4"/>
      <c r="H6" s="4"/>
      <c r="I6" s="4"/>
    </row>
    <row r="7" spans="1:13" ht="12.75">
      <c r="A7" s="48" t="str">
        <f>M7</f>
        <v>wegtijd</v>
      </c>
      <c r="C7" s="6" t="s">
        <v>3</v>
      </c>
      <c r="D7" s="2"/>
      <c r="E7" s="4" t="s">
        <v>4</v>
      </c>
      <c r="F7" s="4"/>
      <c r="G7" s="4" t="s">
        <v>5</v>
      </c>
      <c r="H7" s="4" t="s">
        <v>6</v>
      </c>
      <c r="I7" s="4" t="s">
        <v>43</v>
      </c>
      <c r="J7" s="3" t="str">
        <f>inschrijving!L7</f>
        <v>Ri</v>
      </c>
      <c r="K7" s="1" t="str">
        <f>inschrijving!M7</f>
        <v>drstijd</v>
      </c>
      <c r="L7" s="1" t="str">
        <f>inschrijving!N7</f>
        <v>vaartijd</v>
      </c>
      <c r="M7" s="1" t="str">
        <f>inschrijving!O7</f>
        <v>wegtijd</v>
      </c>
    </row>
    <row r="8" spans="3:10" ht="12.75">
      <c r="C8" s="6"/>
      <c r="D8" s="2"/>
      <c r="E8" s="4"/>
      <c r="F8" s="4"/>
      <c r="G8" s="4"/>
      <c r="H8" s="4"/>
      <c r="I8" s="4"/>
      <c r="J8" s="3"/>
    </row>
    <row r="9" spans="1:13" s="9" customFormat="1" ht="12.75">
      <c r="A9" s="51">
        <f>M9</f>
        <v>0.4583333333333333</v>
      </c>
      <c r="B9" s="9">
        <f>inschrijving!D9</f>
        <v>0</v>
      </c>
      <c r="C9" s="34">
        <f>inschrijving!E9</f>
        <v>1</v>
      </c>
      <c r="D9" s="34"/>
      <c r="E9" s="34" t="str">
        <f>inschrijving!G9</f>
        <v>Roel Krijnen</v>
      </c>
      <c r="F9" s="34">
        <f>inschrijving!H9</f>
        <v>0</v>
      </c>
      <c r="G9" s="34" t="str">
        <f>inschrijving!I9</f>
        <v>Jules van Steenhout</v>
      </c>
      <c r="H9" s="34" t="str">
        <f>inschrijving!J9</f>
        <v>Dalfsen</v>
      </c>
      <c r="I9" s="34" t="str">
        <f>inschrijving!K9</f>
        <v>1pahobby</v>
      </c>
      <c r="J9" s="34">
        <f>inschrijving!L9</f>
        <v>1</v>
      </c>
      <c r="K9" s="51">
        <f>inschrijving!M9</f>
        <v>0.4166666666666667</v>
      </c>
      <c r="L9" s="51">
        <f>inschrijving!N9</f>
        <v>0.4375</v>
      </c>
      <c r="M9" s="51">
        <f>inschrijving!O9</f>
        <v>0.4583333333333333</v>
      </c>
    </row>
    <row r="10" spans="1:14" ht="12.75">
      <c r="A10" s="51">
        <f aca="true" t="shared" si="0" ref="A10:A43">M10</f>
        <v>0.5</v>
      </c>
      <c r="B10" s="9">
        <f>inschrijving!D10</f>
        <v>0</v>
      </c>
      <c r="C10" s="34">
        <f>inschrijving!E10</f>
        <v>1461</v>
      </c>
      <c r="D10" s="34"/>
      <c r="E10" s="34" t="str">
        <f>inschrijving!G10</f>
        <v>Piet Karelse</v>
      </c>
      <c r="F10" s="34">
        <f>inschrijving!H10</f>
        <v>0</v>
      </c>
      <c r="G10" s="34" t="str">
        <f>inschrijving!I10</f>
        <v>Woopy</v>
      </c>
      <c r="H10" s="34" t="str">
        <f>inschrijving!J10</f>
        <v>Kats</v>
      </c>
      <c r="I10" s="34" t="str">
        <f>inschrijving!K10</f>
        <v>1pa1</v>
      </c>
      <c r="J10" s="34">
        <f>inschrijving!L10</f>
        <v>1</v>
      </c>
      <c r="K10" s="51">
        <f>inschrijving!M10</f>
        <v>0.4236111111111111</v>
      </c>
      <c r="L10" s="51">
        <f>inschrijving!N10</f>
        <v>0.4444444444444444</v>
      </c>
      <c r="M10" s="51">
        <f>inschrijving!O10</f>
        <v>0.5</v>
      </c>
      <c r="N10" s="9"/>
    </row>
    <row r="11" spans="1:14" ht="12.75">
      <c r="A11" s="51">
        <f t="shared" si="0"/>
        <v>0.5034722222222222</v>
      </c>
      <c r="B11" s="9">
        <f>inschrijving!D11</f>
        <v>0</v>
      </c>
      <c r="C11" s="34">
        <f>inschrijving!E11</f>
        <v>3234</v>
      </c>
      <c r="D11" s="34"/>
      <c r="E11" s="34" t="str">
        <f>inschrijving!G11</f>
        <v>R.G. Berkhof</v>
      </c>
      <c r="F11" s="34">
        <f>inschrijving!H11</f>
        <v>0</v>
      </c>
      <c r="G11" s="34" t="str">
        <f>inschrijving!I11</f>
        <v>Roef</v>
      </c>
      <c r="H11" s="34" t="str">
        <f>inschrijving!J11</f>
        <v>Zwolle</v>
      </c>
      <c r="I11" s="34" t="str">
        <f>inschrijving!K11</f>
        <v>1pa1</v>
      </c>
      <c r="J11" s="34">
        <f>inschrijving!L11</f>
        <v>1</v>
      </c>
      <c r="K11" s="51">
        <f>inschrijving!M11</f>
        <v>0.4305555555555555</v>
      </c>
      <c r="L11" s="51">
        <f>inschrijving!N11</f>
        <v>0.45138888888888884</v>
      </c>
      <c r="M11" s="51">
        <f>inschrijving!O11</f>
        <v>0.5034722222222222</v>
      </c>
      <c r="N11" s="9"/>
    </row>
    <row r="12" spans="1:14" ht="12.75">
      <c r="A12" s="51">
        <f t="shared" si="0"/>
        <v>0.5069444444444444</v>
      </c>
      <c r="B12" s="9">
        <f>inschrijving!D12</f>
        <v>0</v>
      </c>
      <c r="C12" s="34">
        <f>inschrijving!E12</f>
        <v>2072</v>
      </c>
      <c r="D12" s="34"/>
      <c r="E12" s="34" t="str">
        <f>inschrijving!G12</f>
        <v>Peter Lenselink</v>
      </c>
      <c r="F12" s="34">
        <f>inschrijving!H12</f>
        <v>0</v>
      </c>
      <c r="G12" s="34" t="str">
        <f>inschrijving!I12</f>
        <v>Yara Sund</v>
      </c>
      <c r="H12" s="34" t="str">
        <f>inschrijving!J12</f>
        <v>Eefde</v>
      </c>
      <c r="I12" s="34" t="str">
        <f>inschrijving!K12</f>
        <v>1pa1</v>
      </c>
      <c r="J12" s="34">
        <f>inschrijving!L12</f>
        <v>1</v>
      </c>
      <c r="K12" s="51">
        <f>inschrijving!M12</f>
        <v>0.43749999999999994</v>
      </c>
      <c r="L12" s="51">
        <f>inschrijving!N12</f>
        <v>0.45833333333333326</v>
      </c>
      <c r="M12" s="51">
        <f>inschrijving!O12</f>
        <v>0.5069444444444444</v>
      </c>
      <c r="N12" s="9"/>
    </row>
    <row r="13" spans="1:14" ht="12.75">
      <c r="A13" s="51">
        <f t="shared" si="0"/>
        <v>0.5104166666666666</v>
      </c>
      <c r="B13" s="9">
        <f>inschrijving!D13</f>
        <v>0</v>
      </c>
      <c r="C13" s="34">
        <f>inschrijving!E13</f>
        <v>3448</v>
      </c>
      <c r="D13" s="34"/>
      <c r="E13" s="34" t="str">
        <f>inschrijving!G13</f>
        <v>Jelmer Reizevoort</v>
      </c>
      <c r="F13" s="34">
        <f>inschrijving!H13</f>
        <v>0</v>
      </c>
      <c r="G13" s="34" t="str">
        <f>inschrijving!I13</f>
        <v>Ufo</v>
      </c>
      <c r="H13" s="34" t="str">
        <f>inschrijving!J13</f>
        <v>Hengelo</v>
      </c>
      <c r="I13" s="34" t="str">
        <f>inschrijving!K13</f>
        <v>1pa1</v>
      </c>
      <c r="J13" s="34">
        <f>inschrijving!L13</f>
        <v>1</v>
      </c>
      <c r="K13" s="51">
        <f>inschrijving!M13</f>
        <v>0.44444444444444436</v>
      </c>
      <c r="L13" s="51">
        <f>inschrijving!N13</f>
        <v>0.4652777777777777</v>
      </c>
      <c r="M13" s="51">
        <f>inschrijving!O13</f>
        <v>0.5104166666666666</v>
      </c>
      <c r="N13" s="9"/>
    </row>
    <row r="14" spans="1:14" ht="12.75">
      <c r="A14" s="51">
        <f t="shared" si="0"/>
        <v>0.513888888888889</v>
      </c>
      <c r="B14" s="9">
        <f>inschrijving!D14</f>
        <v>0</v>
      </c>
      <c r="C14" s="34">
        <f>inschrijving!E14</f>
        <v>3395</v>
      </c>
      <c r="D14" s="34"/>
      <c r="E14" s="34" t="str">
        <f>inschrijving!G14</f>
        <v>Iris Hutterd</v>
      </c>
      <c r="F14" s="34">
        <f>inschrijving!H14</f>
        <v>0</v>
      </c>
      <c r="G14" s="34" t="str">
        <f>inschrijving!I14</f>
        <v>Itam Bedakki</v>
      </c>
      <c r="H14" s="34" t="str">
        <f>inschrijving!J14</f>
        <v>Nijverdal</v>
      </c>
      <c r="I14" s="34" t="str">
        <f>inschrijving!K14</f>
        <v>1pa1</v>
      </c>
      <c r="J14" s="34">
        <f>inschrijving!L14</f>
        <v>1</v>
      </c>
      <c r="K14" s="51">
        <f>inschrijving!M14</f>
        <v>0.4513888888888888</v>
      </c>
      <c r="L14" s="51">
        <f>inschrijving!N14</f>
        <v>0.4722222222222221</v>
      </c>
      <c r="M14" s="51">
        <f>inschrijving!O14</f>
        <v>0.513888888888889</v>
      </c>
      <c r="N14" s="9"/>
    </row>
    <row r="15" spans="1:14" ht="12.75">
      <c r="A15" s="51">
        <f t="shared" si="0"/>
        <v>0.517361111111111</v>
      </c>
      <c r="B15" s="9">
        <f>inschrijving!D15</f>
        <v>0</v>
      </c>
      <c r="C15" s="34">
        <f>inschrijving!E15</f>
        <v>1541</v>
      </c>
      <c r="D15" s="34"/>
      <c r="E15" s="34" t="str">
        <f>inschrijving!G15</f>
        <v>Corjan Versprille</v>
      </c>
      <c r="F15" s="34">
        <f>inschrijving!H15</f>
        <v>0</v>
      </c>
      <c r="G15" s="34" t="str">
        <f>inschrijving!I15</f>
        <v>Tahnee van de Sollenburg</v>
      </c>
      <c r="H15" s="34" t="str">
        <f>inschrijving!J15</f>
        <v>Zeewolde</v>
      </c>
      <c r="I15" s="34" t="str">
        <f>inschrijving!K15</f>
        <v>1pa2</v>
      </c>
      <c r="J15" s="34">
        <f>inschrijving!L15</f>
        <v>1</v>
      </c>
      <c r="K15" s="51">
        <f>inschrijving!M15</f>
        <v>0.4583333333333332</v>
      </c>
      <c r="L15" s="51">
        <f>inschrijving!N15</f>
        <v>0.4791666666666665</v>
      </c>
      <c r="M15" s="51">
        <f>inschrijving!O15</f>
        <v>0.517361111111111</v>
      </c>
      <c r="N15" s="9"/>
    </row>
    <row r="16" spans="1:14" ht="12.75">
      <c r="A16" s="51">
        <f t="shared" si="0"/>
        <v>0.5208333333333334</v>
      </c>
      <c r="B16" s="9">
        <f>inschrijving!D16</f>
        <v>0</v>
      </c>
      <c r="C16" s="34">
        <f>inschrijving!E16</f>
        <v>3073</v>
      </c>
      <c r="D16" s="34"/>
      <c r="E16" s="34" t="str">
        <f>inschrijving!G16</f>
        <v>Sandra Derksen</v>
      </c>
      <c r="F16" s="34">
        <f>inschrijving!H16</f>
        <v>0</v>
      </c>
      <c r="G16" s="34" t="str">
        <f>inschrijving!I16</f>
        <v>Speykbosch Don Diez</v>
      </c>
      <c r="H16" s="34" t="str">
        <f>inschrijving!J16</f>
        <v>Hellevoetsluis</v>
      </c>
      <c r="I16" s="34" t="str">
        <f>inschrijving!K16</f>
        <v>1pa2</v>
      </c>
      <c r="J16" s="34">
        <f>inschrijving!L16</f>
        <v>1</v>
      </c>
      <c r="K16" s="51">
        <f>inschrijving!M16</f>
        <v>0.4652777777777776</v>
      </c>
      <c r="L16" s="51">
        <f>inschrijving!N16</f>
        <v>0.48611111111111094</v>
      </c>
      <c r="M16" s="51">
        <f>inschrijving!O16</f>
        <v>0.5208333333333334</v>
      </c>
      <c r="N16" s="9"/>
    </row>
    <row r="17" spans="1:14" ht="12.75">
      <c r="A17" s="51">
        <f t="shared" si="0"/>
        <v>0.5243055555555556</v>
      </c>
      <c r="B17" s="9">
        <f>inschrijving!D17</f>
        <v>0</v>
      </c>
      <c r="C17" s="34">
        <f>inschrijving!E17</f>
        <v>1863</v>
      </c>
      <c r="D17" s="34"/>
      <c r="E17" s="34" t="str">
        <f>inschrijving!G17</f>
        <v xml:space="preserve">John Hol </v>
      </c>
      <c r="F17" s="34">
        <f>inschrijving!H17</f>
        <v>0</v>
      </c>
      <c r="G17" s="34" t="str">
        <f>inschrijving!I17</f>
        <v>Wanted</v>
      </c>
      <c r="H17" s="34" t="str">
        <f>inschrijving!J17</f>
        <v>Everdingen</v>
      </c>
      <c r="I17" s="34" t="str">
        <f>inschrijving!K17</f>
        <v>1pa2</v>
      </c>
      <c r="J17" s="34">
        <f>inschrijving!L17</f>
        <v>1</v>
      </c>
      <c r="K17" s="51">
        <f>inschrijving!M17</f>
        <v>0.47222222222222204</v>
      </c>
      <c r="L17" s="51">
        <f>inschrijving!N17</f>
        <v>0.49305555555555536</v>
      </c>
      <c r="M17" s="51">
        <f>inschrijving!O17</f>
        <v>0.5243055555555556</v>
      </c>
      <c r="N17" s="9"/>
    </row>
    <row r="18" spans="1:14" ht="12.75">
      <c r="A18" s="51">
        <f t="shared" si="0"/>
        <v>0.5277777777777778</v>
      </c>
      <c r="B18" s="9">
        <f>inschrijving!D18</f>
        <v>0</v>
      </c>
      <c r="C18" s="34">
        <f>inschrijving!E18</f>
        <v>1323</v>
      </c>
      <c r="D18" s="34"/>
      <c r="E18" s="34" t="str">
        <f>inschrijving!G18</f>
        <v>Nelleke Oosterhof</v>
      </c>
      <c r="F18" s="34">
        <f>inschrijving!H18</f>
        <v>0</v>
      </c>
      <c r="G18" s="34" t="str">
        <f>inschrijving!I18</f>
        <v>Pro-ente</v>
      </c>
      <c r="H18" s="34" t="str">
        <f>inschrijving!J18</f>
        <v>Scherpenzeel</v>
      </c>
      <c r="I18" s="34" t="str">
        <f>inschrijving!K18</f>
        <v>1pa3</v>
      </c>
      <c r="J18" s="34">
        <f>inschrijving!L18</f>
        <v>1</v>
      </c>
      <c r="K18" s="51">
        <f>inschrijving!M18</f>
        <v>0.47916666666666646</v>
      </c>
      <c r="L18" s="51">
        <f>inschrijving!N18</f>
        <v>0.4999999999999998</v>
      </c>
      <c r="M18" s="51">
        <f>inschrijving!O18</f>
        <v>0.5277777777777778</v>
      </c>
      <c r="N18" s="9"/>
    </row>
    <row r="19" spans="1:14" ht="12.75">
      <c r="A19" s="51">
        <f t="shared" si="0"/>
        <v>0.548611111111111</v>
      </c>
      <c r="B19" s="9">
        <f>inschrijving!D19</f>
        <v>0</v>
      </c>
      <c r="C19" s="34">
        <f>inschrijving!E19</f>
        <v>3286</v>
      </c>
      <c r="D19" s="34"/>
      <c r="E19" s="34" t="str">
        <f>inschrijving!G19</f>
        <v>Theo Spit</v>
      </c>
      <c r="F19" s="34">
        <f>inschrijving!H19</f>
        <v>0</v>
      </c>
      <c r="G19" s="34" t="str">
        <f>inschrijving!I19</f>
        <v>Bruno/Ceasar</v>
      </c>
      <c r="H19" s="34" t="str">
        <f>inschrijving!J19</f>
        <v>Oldenzaal</v>
      </c>
      <c r="I19" s="34" t="str">
        <f>inschrijving!K19</f>
        <v>2pa1</v>
      </c>
      <c r="J19" s="34">
        <f>inschrijving!L19</f>
        <v>1</v>
      </c>
      <c r="K19" s="51">
        <f>inschrijving!M19</f>
        <v>0.4861111111111109</v>
      </c>
      <c r="L19" s="51">
        <f>inschrijving!N19</f>
        <v>0.5069444444444442</v>
      </c>
      <c r="M19" s="51">
        <f>inschrijving!O19</f>
        <v>0.548611111111111</v>
      </c>
      <c r="N19" s="9"/>
    </row>
    <row r="20" spans="1:14" ht="12.75">
      <c r="A20" s="51">
        <f t="shared" si="0"/>
        <v>0.5520833333333334</v>
      </c>
      <c r="B20" s="9">
        <f>inschrijving!D20</f>
        <v>0</v>
      </c>
      <c r="C20" s="34">
        <f>inschrijving!E20</f>
        <v>528</v>
      </c>
      <c r="D20" s="34"/>
      <c r="E20" s="34" t="str">
        <f>inschrijving!G20</f>
        <v>Martie van den Bosch</v>
      </c>
      <c r="F20" s="34">
        <f>inschrijving!H20</f>
        <v>0</v>
      </c>
      <c r="G20" s="34" t="str">
        <f>inschrijving!I20</f>
        <v>Cendy/Barona</v>
      </c>
      <c r="H20" s="34" t="str">
        <f>inschrijving!J20</f>
        <v>Ugchelen</v>
      </c>
      <c r="I20" s="34" t="str">
        <f>inschrijving!K20</f>
        <v>2pa2</v>
      </c>
      <c r="J20" s="34">
        <f>inschrijving!L20</f>
        <v>1</v>
      </c>
      <c r="K20" s="51">
        <f>inschrijving!M20</f>
        <v>0.4930555555555553</v>
      </c>
      <c r="L20" s="51">
        <f>inschrijving!N20</f>
        <v>0.5138888888888886</v>
      </c>
      <c r="M20" s="51">
        <f>inschrijving!O20</f>
        <v>0.5520833333333334</v>
      </c>
      <c r="N20" s="9"/>
    </row>
    <row r="21" spans="1:14" ht="12.75">
      <c r="A21" s="51">
        <f t="shared" si="0"/>
        <v>0.5555555555555556</v>
      </c>
      <c r="B21" s="9">
        <f>inschrijving!D21</f>
        <v>0</v>
      </c>
      <c r="C21" s="34">
        <f>inschrijving!E21</f>
        <v>1117</v>
      </c>
      <c r="D21" s="34"/>
      <c r="E21" s="34" t="str">
        <f>inschrijving!G21</f>
        <v>W.Veldboom</v>
      </c>
      <c r="F21" s="34">
        <f>inschrijving!H21</f>
        <v>0</v>
      </c>
      <c r="G21" s="34" t="str">
        <f>inschrijving!I21</f>
        <v>Veldstar Risk</v>
      </c>
      <c r="H21" s="34" t="str">
        <f>inschrijving!J21</f>
        <v>Zeewolde</v>
      </c>
      <c r="I21" s="34" t="str">
        <f>inschrijving!K21</f>
        <v>1pa3</v>
      </c>
      <c r="J21" s="34">
        <f>inschrijving!L21</f>
        <v>1</v>
      </c>
      <c r="K21" s="51">
        <f>inschrijving!M21</f>
        <v>0.4999999999999997</v>
      </c>
      <c r="L21" s="51">
        <f>inschrijving!N21</f>
        <v>0.520833333333333</v>
      </c>
      <c r="M21" s="51">
        <f>inschrijving!O21</f>
        <v>0.5555555555555556</v>
      </c>
      <c r="N21" s="9"/>
    </row>
    <row r="22" spans="1:14" ht="12.75">
      <c r="A22" s="51">
        <f t="shared" si="0"/>
        <v>0.5590277777777778</v>
      </c>
      <c r="B22" s="9">
        <f>inschrijving!D22</f>
        <v>0</v>
      </c>
      <c r="C22" s="34">
        <f>inschrijving!E22</f>
        <v>544</v>
      </c>
      <c r="D22" s="34"/>
      <c r="E22" s="34" t="str">
        <f>inschrijving!G22</f>
        <v>M.G. Montauban</v>
      </c>
      <c r="F22" s="34">
        <f>inschrijving!H22</f>
        <v>0</v>
      </c>
      <c r="G22" s="34" t="str">
        <f>inschrijving!I22</f>
        <v>Romke Anna/Yfke/Eindelo's Agossie</v>
      </c>
      <c r="H22" s="34" t="str">
        <f>inschrijving!J22</f>
        <v>Stroe</v>
      </c>
      <c r="I22" s="34" t="str">
        <f>inschrijving!K22</f>
        <v>2pa2</v>
      </c>
      <c r="J22" s="34">
        <f>inschrijving!L22</f>
        <v>1</v>
      </c>
      <c r="K22" s="51">
        <f>inschrijving!M22</f>
        <v>0.5069444444444442</v>
      </c>
      <c r="L22" s="51">
        <f>inschrijving!N22</f>
        <v>0.5277777777777775</v>
      </c>
      <c r="M22" s="51">
        <f>inschrijving!O22</f>
        <v>0.5590277777777778</v>
      </c>
      <c r="N22" s="9"/>
    </row>
    <row r="23" spans="1:14" ht="12.75">
      <c r="A23" s="51">
        <f t="shared" si="0"/>
        <v>0.5625</v>
      </c>
      <c r="B23" s="9">
        <f>inschrijving!D23</f>
        <v>0</v>
      </c>
      <c r="C23" s="34">
        <f>inschrijving!E23</f>
        <v>226</v>
      </c>
      <c r="D23" s="34"/>
      <c r="E23" s="34" t="str">
        <f>inschrijving!G23</f>
        <v>Martien Bömer</v>
      </c>
      <c r="F23" s="34">
        <f>inschrijving!H23</f>
        <v>0</v>
      </c>
      <c r="G23" s="34" t="str">
        <f>inschrijving!I23</f>
        <v>Frids/Djimmer</v>
      </c>
      <c r="H23" s="34" t="str">
        <f>inschrijving!J23</f>
        <v>Wenum Wiesel</v>
      </c>
      <c r="I23" s="34" t="str">
        <f>inschrijving!K23</f>
        <v>2pa2</v>
      </c>
      <c r="J23" s="34">
        <f>inschrijving!L23</f>
        <v>1</v>
      </c>
      <c r="K23" s="51">
        <f>inschrijving!M23</f>
        <v>0.5138888888888886</v>
      </c>
      <c r="L23" s="51">
        <f>inschrijving!N23</f>
        <v>0.5347222222222219</v>
      </c>
      <c r="M23" s="51">
        <f>inschrijving!O23</f>
        <v>0.5625</v>
      </c>
      <c r="N23" s="9"/>
    </row>
    <row r="24" spans="1:14" ht="12.75">
      <c r="A24" s="51">
        <f t="shared" si="0"/>
        <v>0.5659722222222222</v>
      </c>
      <c r="B24" s="9">
        <f>inschrijving!D24</f>
        <v>0</v>
      </c>
      <c r="C24" s="34">
        <f>inschrijving!E24</f>
        <v>802</v>
      </c>
      <c r="D24" s="34"/>
      <c r="E24" s="34" t="str">
        <f>inschrijving!G24</f>
        <v>Herman Simmelink</v>
      </c>
      <c r="F24" s="34">
        <f>inschrijving!H24</f>
        <v>0</v>
      </c>
      <c r="G24" s="34" t="str">
        <f>inschrijving!I24</f>
        <v>Jelle S van Veld Olthof/ Jikke S van Veld Olthof</v>
      </c>
      <c r="H24" s="34" t="str">
        <f>inschrijving!J24</f>
        <v>Neede</v>
      </c>
      <c r="I24" s="34" t="str">
        <f>inschrijving!K24</f>
        <v>2pa3</v>
      </c>
      <c r="J24" s="34">
        <f>inschrijving!L24</f>
        <v>1</v>
      </c>
      <c r="K24" s="51">
        <f>inschrijving!M24</f>
        <v>0.520833333333333</v>
      </c>
      <c r="L24" s="51">
        <f>inschrijving!N24</f>
        <v>0.5416666666666663</v>
      </c>
      <c r="M24" s="51">
        <f>inschrijving!O24</f>
        <v>0.5659722222222222</v>
      </c>
      <c r="N24" s="9"/>
    </row>
    <row r="25" spans="1:14" ht="12.75">
      <c r="A25" s="51">
        <f t="shared" si="0"/>
        <v>0.5694444444444444</v>
      </c>
      <c r="B25" s="9">
        <f>inschrijving!D25</f>
        <v>0</v>
      </c>
      <c r="C25" s="34">
        <f>inschrijving!E25</f>
        <v>1172</v>
      </c>
      <c r="D25" s="34"/>
      <c r="E25" s="34" t="str">
        <f>inschrijving!G25</f>
        <v>Miralda Otten</v>
      </c>
      <c r="F25" s="34">
        <f>inschrijving!H25</f>
        <v>0</v>
      </c>
      <c r="G25" s="34" t="str">
        <f>inschrijving!I25</f>
        <v>Zeros/Bongo</v>
      </c>
      <c r="H25" s="34" t="str">
        <f>inschrijving!J25</f>
        <v>Ravenswaaij</v>
      </c>
      <c r="I25" s="34" t="str">
        <f>inschrijving!K25</f>
        <v>2pa3</v>
      </c>
      <c r="J25" s="34">
        <f>inschrijving!L25</f>
        <v>1</v>
      </c>
      <c r="K25" s="51">
        <f>inschrijving!M25</f>
        <v>0.5277777777777775</v>
      </c>
      <c r="L25" s="51">
        <f>inschrijving!N25</f>
        <v>0.5486111111111107</v>
      </c>
      <c r="M25" s="51">
        <f>inschrijving!O25</f>
        <v>0.5694444444444444</v>
      </c>
      <c r="N25" s="9"/>
    </row>
    <row r="26" spans="1:14" ht="12.75">
      <c r="A26" s="51">
        <f t="shared" si="0"/>
        <v>0</v>
      </c>
      <c r="B26" s="9">
        <f>inschrijving!D26</f>
        <v>0</v>
      </c>
      <c r="C26" s="34">
        <f>inschrijving!E26</f>
        <v>0</v>
      </c>
      <c r="D26" s="34"/>
      <c r="E26" s="34">
        <f>inschrijving!G26</f>
        <v>0</v>
      </c>
      <c r="F26" s="34">
        <f>inschrijving!H26</f>
        <v>0</v>
      </c>
      <c r="G26" s="34">
        <f>inschrijving!I26</f>
        <v>0</v>
      </c>
      <c r="H26" s="34">
        <f>inschrijving!J26</f>
        <v>0</v>
      </c>
      <c r="I26" s="34">
        <f>inschrijving!K26</f>
        <v>0</v>
      </c>
      <c r="J26" s="34">
        <f>inschrijving!L26</f>
        <v>0</v>
      </c>
      <c r="K26" s="51">
        <f>inschrijving!M26</f>
        <v>0</v>
      </c>
      <c r="L26" s="51">
        <f>inschrijving!N26</f>
        <v>0</v>
      </c>
      <c r="M26" s="51">
        <f>inschrijving!O26</f>
        <v>0</v>
      </c>
      <c r="N26" s="9"/>
    </row>
    <row r="27" spans="1:14" ht="12.75">
      <c r="A27" s="51">
        <f t="shared" si="0"/>
        <v>0</v>
      </c>
      <c r="B27" s="9">
        <f>inschrijving!D27</f>
        <v>0</v>
      </c>
      <c r="C27" s="34">
        <f>inschrijving!E27</f>
        <v>0</v>
      </c>
      <c r="D27" s="34"/>
      <c r="E27" s="34">
        <f>inschrijving!G27</f>
        <v>0</v>
      </c>
      <c r="F27" s="34">
        <f>inschrijving!H27</f>
        <v>0</v>
      </c>
      <c r="G27" s="34">
        <f>inschrijving!I27</f>
        <v>0</v>
      </c>
      <c r="H27" s="34">
        <f>inschrijving!J27</f>
        <v>0</v>
      </c>
      <c r="I27" s="34">
        <f>inschrijving!K27</f>
        <v>0</v>
      </c>
      <c r="J27" s="34">
        <f>inschrijving!L27</f>
        <v>0</v>
      </c>
      <c r="K27" s="51">
        <f>inschrijving!M27</f>
        <v>0</v>
      </c>
      <c r="L27" s="51">
        <f>inschrijving!N27</f>
        <v>0</v>
      </c>
      <c r="M27" s="51">
        <f>inschrijving!O27</f>
        <v>0</v>
      </c>
      <c r="N27" s="9"/>
    </row>
    <row r="28" spans="1:14" ht="12.75">
      <c r="A28" s="51">
        <f t="shared" si="0"/>
        <v>0.4618055555555556</v>
      </c>
      <c r="B28" s="9">
        <f>inschrijving!D28</f>
        <v>0</v>
      </c>
      <c r="C28" s="34">
        <f>inschrijving!E28</f>
        <v>2</v>
      </c>
      <c r="D28" s="34"/>
      <c r="E28" s="34" t="str">
        <f>inschrijving!G28</f>
        <v>Joyce Eekmate</v>
      </c>
      <c r="F28" s="34">
        <f>inschrijving!H28</f>
        <v>0</v>
      </c>
      <c r="G28" s="34" t="str">
        <f>inschrijving!I28</f>
        <v xml:space="preserve">Beijering's Rosemarie </v>
      </c>
      <c r="H28" s="34" t="str">
        <f>inschrijving!J28</f>
        <v>Schalkhaar</v>
      </c>
      <c r="I28" s="34" t="str">
        <f>inschrijving!K28</f>
        <v>1pohobby</v>
      </c>
      <c r="J28" s="34">
        <f>inschrijving!L28</f>
        <v>2</v>
      </c>
      <c r="K28" s="51">
        <f>inschrijving!M28</f>
        <v>0.4166666666666667</v>
      </c>
      <c r="L28" s="51">
        <f>inschrijving!N28</f>
        <v>0.44097222222222227</v>
      </c>
      <c r="M28" s="51">
        <f>inschrijving!O28</f>
        <v>0.4618055555555556</v>
      </c>
      <c r="N28" s="9"/>
    </row>
    <row r="29" spans="1:14" ht="12.75">
      <c r="A29" s="51">
        <f t="shared" si="0"/>
        <v>0.46527777777777773</v>
      </c>
      <c r="B29" s="9">
        <f>inschrijving!D29</f>
        <v>0</v>
      </c>
      <c r="C29" s="34">
        <f>inschrijving!E29</f>
        <v>3177</v>
      </c>
      <c r="D29" s="34"/>
      <c r="E29" s="34" t="str">
        <f>inschrijving!G29</f>
        <v>Ramona Theunisse</v>
      </c>
      <c r="F29" s="34">
        <f>inschrijving!H29</f>
        <v>0</v>
      </c>
      <c r="G29" s="34" t="str">
        <f>inschrijving!I29</f>
        <v>Gonnie van de Melder</v>
      </c>
      <c r="H29" s="34" t="str">
        <f>inschrijving!J29</f>
        <v>Zelhem</v>
      </c>
      <c r="I29" s="34" t="str">
        <f>inschrijving!K29</f>
        <v>1po1</v>
      </c>
      <c r="J29" s="34">
        <f>inschrijving!L29</f>
        <v>2</v>
      </c>
      <c r="K29" s="51">
        <f>inschrijving!M29</f>
        <v>0.4236111111111111</v>
      </c>
      <c r="L29" s="51">
        <f>inschrijving!N29</f>
        <v>0.4479166666666667</v>
      </c>
      <c r="M29" s="51">
        <f>inschrijving!O29</f>
        <v>0.46527777777777773</v>
      </c>
      <c r="N29" s="9"/>
    </row>
    <row r="30" spans="1:14" ht="12.75">
      <c r="A30" s="51">
        <f t="shared" si="0"/>
        <v>0.46875</v>
      </c>
      <c r="B30" s="9">
        <f>inschrijving!D30</f>
        <v>0</v>
      </c>
      <c r="C30" s="34">
        <f>inschrijving!E30</f>
        <v>3192</v>
      </c>
      <c r="D30" s="34"/>
      <c r="E30" s="34" t="str">
        <f>inschrijving!G30</f>
        <v>Marieke Witteveen-Versluis</v>
      </c>
      <c r="F30" s="34">
        <f>inschrijving!H30</f>
        <v>0</v>
      </c>
      <c r="G30" s="34" t="str">
        <f>inschrijving!I30</f>
        <v>Lizzy</v>
      </c>
      <c r="H30" s="34" t="str">
        <f>inschrijving!J30</f>
        <v>Apeldoorn</v>
      </c>
      <c r="I30" s="34" t="str">
        <f>inschrijving!K30</f>
        <v>1po1</v>
      </c>
      <c r="J30" s="34">
        <f>inschrijving!L30</f>
        <v>2</v>
      </c>
      <c r="K30" s="51">
        <f>inschrijving!M30</f>
        <v>0.4305555555555555</v>
      </c>
      <c r="L30" s="51">
        <f>inschrijving!N30</f>
        <v>0.4548611111111111</v>
      </c>
      <c r="M30" s="51">
        <f>inschrijving!O30</f>
        <v>0.46875</v>
      </c>
      <c r="N30" s="9"/>
    </row>
    <row r="31" spans="1:14" ht="12.75">
      <c r="A31" s="51">
        <f t="shared" si="0"/>
        <v>0.47222222222222227</v>
      </c>
      <c r="B31" s="9">
        <f>inschrijving!D31</f>
        <v>0</v>
      </c>
      <c r="C31" s="34">
        <f>inschrijving!E31</f>
        <v>1659</v>
      </c>
      <c r="D31" s="34"/>
      <c r="E31" s="34" t="str">
        <f>inschrijving!G31</f>
        <v>Desiree van Lambalgen-van Hierden</v>
      </c>
      <c r="F31" s="34">
        <f>inschrijving!H31</f>
        <v>0</v>
      </c>
      <c r="G31" s="34" t="str">
        <f>inschrijving!I31</f>
        <v>Rakt's Jeffrey</v>
      </c>
      <c r="H31" s="34" t="str">
        <f>inschrijving!J31</f>
        <v>Putten</v>
      </c>
      <c r="I31" s="34" t="str">
        <f>inschrijving!K31</f>
        <v>1po2</v>
      </c>
      <c r="J31" s="34">
        <f>inschrijving!L31</f>
        <v>2</v>
      </c>
      <c r="K31" s="51">
        <f>inschrijving!M31</f>
        <v>0.43749999999999994</v>
      </c>
      <c r="L31" s="51">
        <f>inschrijving!N31</f>
        <v>0.4618055555555555</v>
      </c>
      <c r="M31" s="51">
        <f>inschrijving!O31</f>
        <v>0.47222222222222227</v>
      </c>
      <c r="N31" s="9"/>
    </row>
    <row r="32" spans="1:14" ht="12.75">
      <c r="A32" s="51">
        <f t="shared" si="0"/>
        <v>0.4756944444444444</v>
      </c>
      <c r="B32" s="9">
        <f>inschrijving!D32</f>
        <v>0</v>
      </c>
      <c r="C32" s="34">
        <f>inschrijving!E32</f>
        <v>859</v>
      </c>
      <c r="D32" s="34"/>
      <c r="E32" s="34" t="str">
        <f>inschrijving!G32</f>
        <v>Louis van Haren</v>
      </c>
      <c r="F32" s="34">
        <f>inschrijving!H32</f>
        <v>0</v>
      </c>
      <c r="G32" s="34" t="str">
        <f>inschrijving!I32</f>
        <v>Luc</v>
      </c>
      <c r="H32" s="34" t="str">
        <f>inschrijving!J32</f>
        <v>Vierlingsbeek</v>
      </c>
      <c r="I32" s="34" t="str">
        <f>inschrijving!K32</f>
        <v>1po2</v>
      </c>
      <c r="J32" s="34">
        <f>inschrijving!L32</f>
        <v>2</v>
      </c>
      <c r="K32" s="51">
        <f>inschrijving!M32</f>
        <v>0.44444444444444436</v>
      </c>
      <c r="L32" s="51">
        <f>inschrijving!N32</f>
        <v>0.46874999999999994</v>
      </c>
      <c r="M32" s="51">
        <f>inschrijving!O32</f>
        <v>0.4756944444444444</v>
      </c>
      <c r="N32" s="9"/>
    </row>
    <row r="33" spans="1:14" ht="12.75">
      <c r="A33" s="51">
        <f t="shared" si="0"/>
        <v>0.4791666666666667</v>
      </c>
      <c r="B33" s="9">
        <f>inschrijving!D33</f>
        <v>0</v>
      </c>
      <c r="C33" s="34">
        <f>inschrijving!E33</f>
        <v>165</v>
      </c>
      <c r="D33" s="34"/>
      <c r="E33" s="34" t="str">
        <f>inschrijving!G33</f>
        <v>Joop Aalderink</v>
      </c>
      <c r="F33" s="34">
        <f>inschrijving!H33</f>
        <v>0</v>
      </c>
      <c r="G33" s="34" t="str">
        <f>inschrijving!I33</f>
        <v>Carillio</v>
      </c>
      <c r="H33" s="34" t="str">
        <f>inschrijving!J33</f>
        <v>Toldijk</v>
      </c>
      <c r="I33" s="34" t="str">
        <f>inschrijving!K33</f>
        <v>1po3</v>
      </c>
      <c r="J33" s="34">
        <f>inschrijving!L33</f>
        <v>2</v>
      </c>
      <c r="K33" s="51">
        <f>inschrijving!M33</f>
        <v>0.4513888888888888</v>
      </c>
      <c r="L33" s="51">
        <f>inschrijving!N33</f>
        <v>0.47569444444444436</v>
      </c>
      <c r="M33" s="51">
        <f>inschrijving!O33</f>
        <v>0.4791666666666667</v>
      </c>
      <c r="N33" s="9"/>
    </row>
    <row r="34" spans="1:14" ht="12.75">
      <c r="A34" s="51">
        <f t="shared" si="0"/>
        <v>0.4861111111111111</v>
      </c>
      <c r="B34" s="9">
        <f>inschrijving!D34</f>
        <v>0</v>
      </c>
      <c r="C34" s="34">
        <f>inschrijving!E34</f>
        <v>1602</v>
      </c>
      <c r="D34" s="34"/>
      <c r="E34" s="34" t="str">
        <f>inschrijving!G34</f>
        <v>Francisca Lanke</v>
      </c>
      <c r="F34" s="34">
        <f>inschrijving!H34</f>
        <v>0</v>
      </c>
      <c r="G34" s="34" t="str">
        <f>inschrijving!I34</f>
        <v>Amber</v>
      </c>
      <c r="H34" s="34" t="str">
        <f>inschrijving!J34</f>
        <v>Zelhem</v>
      </c>
      <c r="I34" s="34" t="str">
        <f>inschrijving!K34</f>
        <v>1po3</v>
      </c>
      <c r="J34" s="34">
        <f>inschrijving!L34</f>
        <v>2</v>
      </c>
      <c r="K34" s="51">
        <f>inschrijving!M34</f>
        <v>0.4583333333333332</v>
      </c>
      <c r="L34" s="51">
        <f>inschrijving!N34</f>
        <v>0.4826388888888888</v>
      </c>
      <c r="M34" s="51">
        <f>inschrijving!O34</f>
        <v>0.4861111111111111</v>
      </c>
      <c r="N34" s="9"/>
    </row>
    <row r="35" spans="1:14" ht="12.75">
      <c r="A35" s="51">
        <f t="shared" si="0"/>
        <v>0.4930555555555556</v>
      </c>
      <c r="B35" s="9">
        <f>inschrijving!D35</f>
        <v>0</v>
      </c>
      <c r="C35" s="34">
        <f>inschrijving!E35</f>
        <v>1501</v>
      </c>
      <c r="D35" s="34"/>
      <c r="E35" s="34" t="str">
        <f>inschrijving!G35</f>
        <v>Jurgen Tijssen</v>
      </c>
      <c r="F35" s="34">
        <f>inschrijving!H35</f>
        <v>0</v>
      </c>
      <c r="G35" s="34" t="str">
        <f>inschrijving!I35</f>
        <v>Elmo</v>
      </c>
      <c r="H35" s="34" t="str">
        <f>inschrijving!J35</f>
        <v>Nieuw-Heeten</v>
      </c>
      <c r="I35" s="34" t="str">
        <f>inschrijving!K35</f>
        <v>1po3</v>
      </c>
      <c r="J35" s="34">
        <f>inschrijving!L35</f>
        <v>2</v>
      </c>
      <c r="K35" s="51">
        <f>inschrijving!M35</f>
        <v>0.4652777777777776</v>
      </c>
      <c r="L35" s="51">
        <f>inschrijving!N35</f>
        <v>0.4895833333333332</v>
      </c>
      <c r="M35" s="51">
        <f>inschrijving!O35</f>
        <v>0.4930555555555556</v>
      </c>
      <c r="N35" s="9"/>
    </row>
    <row r="36" spans="1:14" ht="12.75">
      <c r="A36" s="51">
        <f t="shared" si="0"/>
        <v>0.53125</v>
      </c>
      <c r="B36" s="9">
        <f>inschrijving!D36</f>
        <v>0</v>
      </c>
      <c r="C36" s="34">
        <f>inschrijving!E36</f>
        <v>2170</v>
      </c>
      <c r="D36" s="34"/>
      <c r="E36" s="34" t="str">
        <f>inschrijving!G36</f>
        <v>Ramon Oosterveld</v>
      </c>
      <c r="F36" s="34">
        <f>inschrijving!H36</f>
        <v>0</v>
      </c>
      <c r="G36" s="34" t="str">
        <f>inschrijving!I36</f>
        <v>Jaquar/Silverster</v>
      </c>
      <c r="H36" s="34" t="str">
        <f>inschrijving!J36</f>
        <v>Hollandscheveld</v>
      </c>
      <c r="I36" s="34" t="str">
        <f>inschrijving!K36</f>
        <v>2po1</v>
      </c>
      <c r="J36" s="34">
        <f>inschrijving!L36</f>
        <v>2</v>
      </c>
      <c r="K36" s="51">
        <f>inschrijving!M36</f>
        <v>0.47222222222222204</v>
      </c>
      <c r="L36" s="51">
        <f>inschrijving!N36</f>
        <v>0.4965277777777776</v>
      </c>
      <c r="M36" s="51">
        <f>inschrijving!O36</f>
        <v>0.53125</v>
      </c>
      <c r="N36" s="9"/>
    </row>
    <row r="37" spans="1:14" ht="12.75">
      <c r="A37" s="51">
        <f t="shared" si="0"/>
        <v>0.5347222222222222</v>
      </c>
      <c r="B37" s="9">
        <f>inschrijving!D37</f>
        <v>0</v>
      </c>
      <c r="C37" s="34">
        <f>inschrijving!E37</f>
        <v>1884</v>
      </c>
      <c r="D37" s="34"/>
      <c r="E37" s="34" t="str">
        <f>inschrijving!G37</f>
        <v>Marco de Winkel</v>
      </c>
      <c r="F37" s="34">
        <f>inschrijving!H37</f>
        <v>0</v>
      </c>
      <c r="G37" s="34" t="str">
        <f>inschrijving!I37</f>
        <v>Lars/Guus</v>
      </c>
      <c r="H37" s="34" t="str">
        <f>inschrijving!J37</f>
        <v>Eerbeek</v>
      </c>
      <c r="I37" s="34" t="str">
        <f>inschrijving!K37</f>
        <v>2po1</v>
      </c>
      <c r="J37" s="34">
        <f>inschrijving!L37</f>
        <v>2</v>
      </c>
      <c r="K37" s="51">
        <f>inschrijving!M37</f>
        <v>0.47916666666666646</v>
      </c>
      <c r="L37" s="51">
        <f>inschrijving!N37</f>
        <v>0.5034722222222221</v>
      </c>
      <c r="M37" s="51">
        <f>inschrijving!O37</f>
        <v>0.5347222222222222</v>
      </c>
      <c r="N37" s="9"/>
    </row>
    <row r="38" spans="1:14" ht="12.75">
      <c r="A38" s="51">
        <f t="shared" si="0"/>
        <v>0.5381944444444444</v>
      </c>
      <c r="B38" s="9">
        <f>inschrijving!D38</f>
        <v>0</v>
      </c>
      <c r="C38" s="34">
        <f>inschrijving!E38</f>
        <v>2114</v>
      </c>
      <c r="D38" s="34"/>
      <c r="E38" s="34" t="str">
        <f>inschrijving!G38</f>
        <v>Sven Jansen</v>
      </c>
      <c r="F38" s="34">
        <f>inschrijving!H38</f>
        <v>0</v>
      </c>
      <c r="G38" s="34" t="str">
        <f>inschrijving!I38</f>
        <v>Kees/ Marie Mathilde</v>
      </c>
      <c r="H38" s="34" t="str">
        <f>inschrijving!J38</f>
        <v>Nijkerkerveen</v>
      </c>
      <c r="I38" s="34" t="str">
        <f>inschrijving!K38</f>
        <v>2po1</v>
      </c>
      <c r="J38" s="34">
        <f>inschrijving!L38</f>
        <v>2</v>
      </c>
      <c r="K38" s="51">
        <f>inschrijving!M38</f>
        <v>0.4861111111111109</v>
      </c>
      <c r="L38" s="51">
        <f>inschrijving!N38</f>
        <v>0.5104166666666665</v>
      </c>
      <c r="M38" s="51">
        <f>inschrijving!O38</f>
        <v>0.5381944444444444</v>
      </c>
      <c r="N38" s="9"/>
    </row>
    <row r="39" spans="1:14" ht="12.75">
      <c r="A39" s="51">
        <f t="shared" si="0"/>
        <v>0.5416666666666666</v>
      </c>
      <c r="B39" s="9">
        <f>inschrijving!D39</f>
        <v>0</v>
      </c>
      <c r="C39" s="34">
        <f>inschrijving!E39</f>
        <v>701</v>
      </c>
      <c r="D39" s="34"/>
      <c r="E39" s="34" t="str">
        <f>inschrijving!G39</f>
        <v>Geert Pol</v>
      </c>
      <c r="F39" s="34">
        <f>inschrijving!H39</f>
        <v>0</v>
      </c>
      <c r="G39" s="34" t="str">
        <f>inschrijving!I39</f>
        <v>Alex/Justin</v>
      </c>
      <c r="H39" s="34" t="str">
        <f>inschrijving!J39</f>
        <v>Wilp</v>
      </c>
      <c r="I39" s="34" t="str">
        <f>inschrijving!K39</f>
        <v>2po3</v>
      </c>
      <c r="J39" s="34">
        <f>inschrijving!L39</f>
        <v>2</v>
      </c>
      <c r="K39" s="51">
        <f>inschrijving!M39</f>
        <v>0.4930555555555553</v>
      </c>
      <c r="L39" s="51">
        <f>inschrijving!N39</f>
        <v>0.5173611111111109</v>
      </c>
      <c r="M39" s="51">
        <f>inschrijving!O39</f>
        <v>0.5416666666666666</v>
      </c>
      <c r="N39" s="9"/>
    </row>
    <row r="40" spans="1:14" ht="12.75">
      <c r="A40" s="51">
        <f t="shared" si="0"/>
        <v>0.545138888888889</v>
      </c>
      <c r="B40" s="9">
        <f>inschrijving!D40</f>
        <v>0</v>
      </c>
      <c r="C40" s="34">
        <f>inschrijving!E40</f>
        <v>170</v>
      </c>
      <c r="D40" s="34"/>
      <c r="E40" s="34" t="str">
        <f>inschrijving!G40</f>
        <v>Klaas de Haan</v>
      </c>
      <c r="F40" s="34">
        <f>inschrijving!H40</f>
        <v>0</v>
      </c>
      <c r="G40" s="34" t="str">
        <f>inschrijving!I40</f>
        <v>Natz/Master</v>
      </c>
      <c r="H40" s="34" t="str">
        <f>inschrijving!J40</f>
        <v>Jouswier</v>
      </c>
      <c r="I40" s="34" t="str">
        <f>inschrijving!K40</f>
        <v>2po3</v>
      </c>
      <c r="J40" s="34">
        <f>inschrijving!L40</f>
        <v>2</v>
      </c>
      <c r="K40" s="51">
        <f>inschrijving!M40</f>
        <v>0.4999999999999997</v>
      </c>
      <c r="L40" s="51">
        <f>inschrijving!N40</f>
        <v>0.5243055555555554</v>
      </c>
      <c r="M40" s="51">
        <f>inschrijving!O40</f>
        <v>0.545138888888889</v>
      </c>
      <c r="N40" s="9"/>
    </row>
    <row r="41" spans="1:14" ht="12.75">
      <c r="A41" s="51">
        <f t="shared" si="0"/>
        <v>0.5729166666666666</v>
      </c>
      <c r="B41" s="9">
        <f>inschrijving!D41</f>
        <v>0</v>
      </c>
      <c r="C41" s="34">
        <f>inschrijving!E41</f>
        <v>1163</v>
      </c>
      <c r="D41" s="34"/>
      <c r="E41" s="34" t="str">
        <f>inschrijving!G41</f>
        <v>Dick Bolt</v>
      </c>
      <c r="F41" s="34">
        <f>inschrijving!H41</f>
        <v>0</v>
      </c>
      <c r="G41" s="34" t="str">
        <f>inschrijving!I41</f>
        <v>Nancy/Falco/Eline</v>
      </c>
      <c r="H41" s="34" t="str">
        <f>inschrijving!J41</f>
        <v>Wijhe</v>
      </c>
      <c r="I41" s="34" t="str">
        <f>inschrijving!K41</f>
        <v>tapo2</v>
      </c>
      <c r="J41" s="34">
        <f>inschrijving!L41</f>
        <v>2</v>
      </c>
      <c r="K41" s="51">
        <f>inschrijving!M41</f>
        <v>0.5069444444444442</v>
      </c>
      <c r="L41" s="51">
        <f>inschrijving!N41</f>
        <v>0.5312499999999998</v>
      </c>
      <c r="M41" s="51">
        <f>inschrijving!O41</f>
        <v>0.5729166666666666</v>
      </c>
      <c r="N41" s="9"/>
    </row>
    <row r="42" spans="1:14" ht="12.75">
      <c r="A42" s="51">
        <f t="shared" si="0"/>
        <v>0.576388888888889</v>
      </c>
      <c r="B42" s="9">
        <f>inschrijving!D42</f>
        <v>0</v>
      </c>
      <c r="C42" s="34">
        <f>inschrijving!E42</f>
        <v>630</v>
      </c>
      <c r="D42" s="34"/>
      <c r="E42" s="34" t="str">
        <f>inschrijving!G42</f>
        <v>Rob Dijkhuis</v>
      </c>
      <c r="F42" s="34">
        <f>inschrijving!H42</f>
        <v>0</v>
      </c>
      <c r="G42" s="34" t="str">
        <f>inschrijving!I42</f>
        <v>Amigo/Belg/Dino/Boy/Theo</v>
      </c>
      <c r="H42" s="34" t="str">
        <f>inschrijving!J42</f>
        <v>Geesteren</v>
      </c>
      <c r="I42" s="34" t="str">
        <f>inschrijving!K42</f>
        <v>4po3</v>
      </c>
      <c r="J42" s="34">
        <f>inschrijving!L42</f>
        <v>2</v>
      </c>
      <c r="K42" s="51">
        <f>inschrijving!M42</f>
        <v>0.5138888888888886</v>
      </c>
      <c r="L42" s="51">
        <f>inschrijving!N42</f>
        <v>0.5381944444444442</v>
      </c>
      <c r="M42" s="51">
        <f>inschrijving!O42</f>
        <v>0.576388888888889</v>
      </c>
      <c r="N42" s="9"/>
    </row>
    <row r="43" spans="1:14" ht="12.75">
      <c r="A43" s="51">
        <f t="shared" si="0"/>
        <v>0.579861111111111</v>
      </c>
      <c r="B43" s="9">
        <f>inschrijving!D43</f>
        <v>0</v>
      </c>
      <c r="C43" s="34">
        <f>inschrijving!E43</f>
        <v>3</v>
      </c>
      <c r="D43" s="34"/>
      <c r="E43" s="34" t="str">
        <f>inschrijving!G43</f>
        <v>Nora Schottert</v>
      </c>
      <c r="F43" s="34">
        <f>inschrijving!H43</f>
        <v>0</v>
      </c>
      <c r="G43" s="34" t="str">
        <f>inschrijving!I43</f>
        <v>Sabiene/ Henry/ Ponnie/ Sander</v>
      </c>
      <c r="H43" s="34" t="str">
        <f>inschrijving!J43</f>
        <v>Ommen</v>
      </c>
      <c r="I43" s="34" t="str">
        <f>inschrijving!K43</f>
        <v>4pohobby</v>
      </c>
      <c r="J43" s="34">
        <f>inschrijving!L43</f>
        <v>2</v>
      </c>
      <c r="K43" s="51">
        <f>inschrijving!M43</f>
        <v>0.520833333333333</v>
      </c>
      <c r="L43" s="51">
        <f>inschrijving!N43</f>
        <v>0.5451388888888886</v>
      </c>
      <c r="M43" s="51">
        <f>inschrijving!O43</f>
        <v>0.579861111111111</v>
      </c>
      <c r="N43" s="9"/>
    </row>
  </sheetData>
  <printOptions gridLines="1"/>
  <pageMargins left="0.3937007874015748" right="0.3937007874015748" top="0.7874015748031497" bottom="0.3937007874015748" header="0.5118110236220472" footer="0.5118110236220472"/>
  <pageSetup horizontalDpi="600" verticalDpi="600" orientation="portrait" paperSize="9" scale="80"/>
  <headerFooter alignWithMargins="0">
    <oddHeader>&amp;R&amp;D
 pag &amp;P/&amp;N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T52"/>
  <sheetViews>
    <sheetView tabSelected="1" zoomScale="75" zoomScaleNormal="75" zoomScalePageLayoutView="75" workbookViewId="0" topLeftCell="A1">
      <pane ySplit="6" topLeftCell="A7" activePane="bottomLeft" state="frozen"/>
      <selection pane="bottomLeft" activeCell="C1" sqref="C1"/>
    </sheetView>
  </sheetViews>
  <sheetFormatPr defaultColWidth="8.8515625" defaultRowHeight="12.75"/>
  <cols>
    <col min="1" max="2" width="4.00390625" style="11" customWidth="1"/>
    <col min="3" max="3" width="6.28125" style="101" customWidth="1"/>
    <col min="4" max="4" width="2.00390625" style="33" customWidth="1"/>
    <col min="5" max="5" width="17.140625" style="101" customWidth="1"/>
    <col min="6" max="6" width="3.7109375" style="100" customWidth="1"/>
    <col min="7" max="7" width="8.8515625" style="100" customWidth="1"/>
    <col min="8" max="8" width="5.7109375" style="143" customWidth="1"/>
    <col min="9" max="9" width="6.28125" style="143" customWidth="1"/>
    <col min="10" max="10" width="8.28125" style="13" customWidth="1"/>
    <col min="11" max="11" width="9.28125" style="13" customWidth="1"/>
    <col min="12" max="12" width="7.7109375" style="90" customWidth="1"/>
    <col min="13" max="13" width="9.421875" style="11" customWidth="1"/>
    <col min="14" max="14" width="7.421875" style="13" customWidth="1"/>
    <col min="15" max="15" width="7.7109375" style="90" customWidth="1"/>
    <col min="16" max="16" width="6.7109375" style="91" customWidth="1"/>
    <col min="17" max="17" width="7.28125" style="13" customWidth="1"/>
    <col min="18" max="18" width="5.421875" style="11" customWidth="1"/>
    <col min="19" max="19" width="7.7109375" style="90" customWidth="1"/>
    <col min="20" max="20" width="6.7109375" style="91" customWidth="1"/>
    <col min="21" max="21" width="6.8515625" style="13" customWidth="1"/>
    <col min="22" max="22" width="4.8515625" style="33" customWidth="1"/>
    <col min="23" max="23" width="4.00390625" style="33" customWidth="1"/>
    <col min="24" max="24" width="4.7109375" style="33" customWidth="1"/>
    <col min="25" max="25" width="4.421875" style="33" customWidth="1"/>
    <col min="26" max="26" width="4.7109375" style="33" customWidth="1"/>
    <col min="27" max="27" width="4.8515625" style="33" customWidth="1"/>
    <col min="28" max="28" width="4.7109375" style="33" customWidth="1"/>
    <col min="29" max="29" width="4.140625" style="33" customWidth="1"/>
    <col min="30" max="30" width="4.7109375" style="33" customWidth="1"/>
    <col min="31" max="31" width="4.8515625" style="33" customWidth="1"/>
    <col min="32" max="32" width="4.7109375" style="33" customWidth="1"/>
    <col min="33" max="33" width="4.8515625" style="33" customWidth="1"/>
    <col min="34" max="34" width="5.8515625" style="33" customWidth="1"/>
    <col min="35" max="35" width="8.140625" style="13" customWidth="1"/>
    <col min="36" max="36" width="6.7109375" style="11" customWidth="1"/>
    <col min="37" max="37" width="7.28125" style="13" customWidth="1"/>
    <col min="38" max="38" width="11.00390625" style="13" customWidth="1"/>
    <col min="39" max="39" width="6.421875" style="11" customWidth="1"/>
    <col min="40" max="40" width="5.421875" style="15" customWidth="1"/>
    <col min="41" max="41" width="5.421875" style="93" customWidth="1"/>
    <col min="42" max="42" width="2.28125" style="14" customWidth="1"/>
    <col min="43" max="43" width="15.00390625" style="93" customWidth="1"/>
    <col min="44" max="44" width="12.140625" style="101" customWidth="1"/>
    <col min="45" max="45" width="11.140625" style="93" customWidth="1"/>
    <col min="46" max="46" width="11.140625" style="95" customWidth="1"/>
    <col min="47" max="47" width="11.00390625" style="93" customWidth="1"/>
    <col min="48" max="48" width="10.7109375" style="93" customWidth="1"/>
    <col min="49" max="49" width="11.28125" style="93" customWidth="1"/>
    <col min="50" max="50" width="12.00390625" style="93" customWidth="1"/>
    <col min="51" max="51" width="12.28125" style="93" customWidth="1"/>
    <col min="52" max="16384" width="8.8515625" style="93" customWidth="1"/>
  </cols>
  <sheetData>
    <row r="1" spans="3:44" ht="12.75">
      <c r="C1" s="12" t="s">
        <v>196</v>
      </c>
      <c r="D1" s="12"/>
      <c r="E1" s="12"/>
      <c r="F1" s="99"/>
      <c r="AQ1" s="92"/>
      <c r="AR1" s="12"/>
    </row>
    <row r="2" ht="12.75">
      <c r="AQ2" s="92"/>
    </row>
    <row r="3" spans="2:45" ht="12.75">
      <c r="B3" s="12" t="s">
        <v>6</v>
      </c>
      <c r="H3" s="159" t="s">
        <v>8</v>
      </c>
      <c r="I3" s="159"/>
      <c r="J3" s="159"/>
      <c r="K3" s="159"/>
      <c r="L3" s="159" t="s">
        <v>9</v>
      </c>
      <c r="M3" s="159"/>
      <c r="N3" s="159"/>
      <c r="O3" s="159" t="s">
        <v>47</v>
      </c>
      <c r="P3" s="159"/>
      <c r="Q3" s="159"/>
      <c r="R3" s="11" t="s">
        <v>10</v>
      </c>
      <c r="S3" s="159" t="s">
        <v>164</v>
      </c>
      <c r="T3" s="159"/>
      <c r="U3" s="159"/>
      <c r="V3" s="159" t="s">
        <v>11</v>
      </c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L3" s="13" t="s">
        <v>12</v>
      </c>
      <c r="AM3" s="11" t="s">
        <v>13</v>
      </c>
      <c r="AQ3" s="92"/>
      <c r="AS3" s="100"/>
    </row>
    <row r="4" spans="1:46" s="108" customFormat="1" ht="10">
      <c r="A4" s="52"/>
      <c r="B4" s="52"/>
      <c r="C4" s="102"/>
      <c r="D4" s="103"/>
      <c r="E4" s="102"/>
      <c r="F4" s="104"/>
      <c r="G4" s="104"/>
      <c r="H4" s="144"/>
      <c r="I4" s="144"/>
      <c r="J4" s="105"/>
      <c r="K4" s="105"/>
      <c r="L4" s="106"/>
      <c r="M4" s="52"/>
      <c r="N4" s="105"/>
      <c r="O4" s="106"/>
      <c r="P4" s="107"/>
      <c r="Q4" s="105"/>
      <c r="R4" s="52"/>
      <c r="S4" s="106"/>
      <c r="T4" s="107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53"/>
      <c r="AL4" s="53"/>
      <c r="AM4" s="52"/>
      <c r="AN4" s="54"/>
      <c r="AP4" s="55"/>
      <c r="AQ4" s="109"/>
      <c r="AR4" s="102"/>
      <c r="AS4" s="104"/>
      <c r="AT4" s="110"/>
    </row>
    <row r="5" spans="1:46" s="108" customFormat="1" ht="10">
      <c r="A5" s="52"/>
      <c r="B5" s="52"/>
      <c r="C5" s="102"/>
      <c r="D5" s="103"/>
      <c r="E5" s="102"/>
      <c r="F5" s="104"/>
      <c r="G5" s="104"/>
      <c r="H5" s="144" t="s">
        <v>14</v>
      </c>
      <c r="I5" s="144" t="s">
        <v>15</v>
      </c>
      <c r="J5" s="53" t="s">
        <v>16</v>
      </c>
      <c r="K5" s="53" t="s">
        <v>41</v>
      </c>
      <c r="L5" s="106" t="s">
        <v>37</v>
      </c>
      <c r="M5" s="52" t="s">
        <v>30</v>
      </c>
      <c r="N5" s="53" t="s">
        <v>18</v>
      </c>
      <c r="O5" s="106" t="s">
        <v>37</v>
      </c>
      <c r="P5" s="107" t="s">
        <v>30</v>
      </c>
      <c r="Q5" s="53" t="s">
        <v>18</v>
      </c>
      <c r="R5" s="52" t="s">
        <v>16</v>
      </c>
      <c r="S5" s="106" t="s">
        <v>37</v>
      </c>
      <c r="T5" s="107" t="s">
        <v>38</v>
      </c>
      <c r="U5" s="53" t="s">
        <v>19</v>
      </c>
      <c r="V5" s="103" t="s">
        <v>17</v>
      </c>
      <c r="W5" s="103" t="s">
        <v>20</v>
      </c>
      <c r="X5" s="103" t="s">
        <v>17</v>
      </c>
      <c r="Y5" s="103" t="s">
        <v>20</v>
      </c>
      <c r="Z5" s="103" t="s">
        <v>17</v>
      </c>
      <c r="AA5" s="103" t="s">
        <v>20</v>
      </c>
      <c r="AB5" s="103" t="s">
        <v>17</v>
      </c>
      <c r="AC5" s="103" t="s">
        <v>20</v>
      </c>
      <c r="AD5" s="103" t="s">
        <v>17</v>
      </c>
      <c r="AE5" s="103" t="s">
        <v>20</v>
      </c>
      <c r="AF5" s="103" t="s">
        <v>17</v>
      </c>
      <c r="AG5" s="103" t="s">
        <v>20</v>
      </c>
      <c r="AH5" s="103" t="s">
        <v>12</v>
      </c>
      <c r="AI5" s="53" t="s">
        <v>21</v>
      </c>
      <c r="AJ5" s="52" t="s">
        <v>21</v>
      </c>
      <c r="AK5" s="53" t="s">
        <v>21</v>
      </c>
      <c r="AL5" s="53" t="s">
        <v>18</v>
      </c>
      <c r="AM5" s="52"/>
      <c r="AN5" s="54"/>
      <c r="AP5" s="55"/>
      <c r="AQ5" s="109"/>
      <c r="AR5" s="102"/>
      <c r="AT5" s="110"/>
    </row>
    <row r="6" spans="1:46" s="108" customFormat="1" ht="10">
      <c r="A6" s="52" t="s">
        <v>29</v>
      </c>
      <c r="B6" s="52" t="s">
        <v>36</v>
      </c>
      <c r="C6" s="102" t="s">
        <v>35</v>
      </c>
      <c r="D6" s="103"/>
      <c r="E6" s="158" t="s">
        <v>22</v>
      </c>
      <c r="F6" s="158"/>
      <c r="G6" s="104" t="s">
        <v>34</v>
      </c>
      <c r="H6" s="144" t="s">
        <v>23</v>
      </c>
      <c r="I6" s="144" t="s">
        <v>168</v>
      </c>
      <c r="J6" s="53" t="s">
        <v>24</v>
      </c>
      <c r="K6" s="53" t="s">
        <v>42</v>
      </c>
      <c r="L6" s="106" t="s">
        <v>17</v>
      </c>
      <c r="M6" s="52" t="s">
        <v>39</v>
      </c>
      <c r="N6" s="53" t="s">
        <v>24</v>
      </c>
      <c r="O6" s="106" t="s">
        <v>17</v>
      </c>
      <c r="P6" s="107" t="s">
        <v>39</v>
      </c>
      <c r="Q6" s="53" t="s">
        <v>25</v>
      </c>
      <c r="R6" s="52" t="s">
        <v>25</v>
      </c>
      <c r="S6" s="106" t="s">
        <v>17</v>
      </c>
      <c r="T6" s="107" t="s">
        <v>39</v>
      </c>
      <c r="U6" s="53" t="s">
        <v>26</v>
      </c>
      <c r="V6" s="103">
        <v>1</v>
      </c>
      <c r="W6" s="103"/>
      <c r="X6" s="103">
        <v>2</v>
      </c>
      <c r="Y6" s="103"/>
      <c r="Z6" s="103">
        <v>3</v>
      </c>
      <c r="AA6" s="103"/>
      <c r="AB6" s="103">
        <v>4</v>
      </c>
      <c r="AC6" s="103"/>
      <c r="AD6" s="103">
        <v>5</v>
      </c>
      <c r="AE6" s="103"/>
      <c r="AF6" s="103">
        <v>6</v>
      </c>
      <c r="AG6" s="103"/>
      <c r="AH6" s="103" t="s">
        <v>17</v>
      </c>
      <c r="AI6" s="53" t="s">
        <v>17</v>
      </c>
      <c r="AJ6" s="52" t="s">
        <v>27</v>
      </c>
      <c r="AK6" s="53" t="s">
        <v>28</v>
      </c>
      <c r="AL6" s="53" t="s">
        <v>25</v>
      </c>
      <c r="AM6" s="52"/>
      <c r="AN6" s="54" t="s">
        <v>29</v>
      </c>
      <c r="AO6" s="109" t="str">
        <f>C6</f>
        <v>nr.</v>
      </c>
      <c r="AP6" s="55"/>
      <c r="AQ6" s="109"/>
      <c r="AR6" s="102"/>
      <c r="AS6" s="105"/>
      <c r="AT6" s="109"/>
    </row>
    <row r="7" spans="43:45" ht="12.75">
      <c r="AQ7" s="92"/>
      <c r="AS7" s="94"/>
    </row>
    <row r="8" spans="43:45" ht="12.75">
      <c r="AQ8" s="92"/>
      <c r="AS8" s="94"/>
    </row>
    <row r="9" spans="2:45" ht="12.75">
      <c r="B9" s="11">
        <v>1</v>
      </c>
      <c r="C9" s="88">
        <f>inschrijving!E14</f>
        <v>3395</v>
      </c>
      <c r="D9" s="89"/>
      <c r="E9" s="88" t="str">
        <f>inschrijving!G14</f>
        <v>Iris Hutterd</v>
      </c>
      <c r="F9" s="88">
        <f>inschrijving!H14</f>
        <v>0</v>
      </c>
      <c r="G9" s="88" t="str">
        <f>inschrijving!K14</f>
        <v>1pa1</v>
      </c>
      <c r="H9" s="143">
        <v>146</v>
      </c>
      <c r="I9" s="143">
        <v>156.5</v>
      </c>
      <c r="J9" s="13">
        <f>160-(((H9+I9)*0.64)/2)</f>
        <v>63.2</v>
      </c>
      <c r="L9" s="90">
        <v>26.16</v>
      </c>
      <c r="M9" s="11">
        <v>0</v>
      </c>
      <c r="N9" s="13">
        <v>0</v>
      </c>
      <c r="O9" s="90">
        <v>8.41</v>
      </c>
      <c r="P9" s="91">
        <v>0</v>
      </c>
      <c r="Q9" s="13">
        <v>0</v>
      </c>
      <c r="S9" s="90">
        <v>33.26</v>
      </c>
      <c r="T9" s="91">
        <v>0</v>
      </c>
      <c r="U9" s="13">
        <v>0</v>
      </c>
      <c r="V9" s="33">
        <v>55</v>
      </c>
      <c r="W9" s="33">
        <v>0</v>
      </c>
      <c r="X9" s="33">
        <v>42</v>
      </c>
      <c r="Y9" s="33">
        <v>0</v>
      </c>
      <c r="Z9" s="33">
        <v>68</v>
      </c>
      <c r="AA9" s="33">
        <v>0</v>
      </c>
      <c r="AB9" s="33">
        <v>57</v>
      </c>
      <c r="AC9" s="33">
        <v>0</v>
      </c>
      <c r="AD9" s="33">
        <v>69</v>
      </c>
      <c r="AE9" s="33">
        <v>0</v>
      </c>
      <c r="AF9" s="33">
        <v>60</v>
      </c>
      <c r="AG9" s="33">
        <v>0</v>
      </c>
      <c r="AH9" s="33">
        <f>V9+X9+Z9+AB9+AD9+AF9</f>
        <v>351</v>
      </c>
      <c r="AI9" s="13">
        <f>AH9*0.2</f>
        <v>70.2</v>
      </c>
      <c r="AJ9" s="11">
        <f>W9+Y9+AA9+AC9+AE9+AG9</f>
        <v>0</v>
      </c>
      <c r="AK9" s="113">
        <v>6</v>
      </c>
      <c r="AL9" s="13">
        <f>J9+K9+M9+N9+P9+Q9+R9+T9+U9+AI9+AJ9+AK9</f>
        <v>139.4</v>
      </c>
      <c r="AN9" s="33"/>
      <c r="AO9" s="92">
        <f>C9</f>
        <v>3395</v>
      </c>
      <c r="AQ9" s="92" t="str">
        <f aca="true" t="shared" si="0" ref="AQ9:AS13">E9</f>
        <v>Iris Hutterd</v>
      </c>
      <c r="AR9" s="88">
        <f t="shared" si="0"/>
        <v>0</v>
      </c>
      <c r="AS9" s="92" t="str">
        <f t="shared" si="0"/>
        <v>1pa1</v>
      </c>
    </row>
    <row r="10" spans="2:45" ht="12.75">
      <c r="B10" s="11">
        <v>2</v>
      </c>
      <c r="C10" s="88">
        <f>inschrijving!E12</f>
        <v>2072</v>
      </c>
      <c r="D10" s="89"/>
      <c r="E10" s="88" t="str">
        <f>inschrijving!G12</f>
        <v>Peter Lenselink</v>
      </c>
      <c r="F10" s="88">
        <f>inschrijving!H12</f>
        <v>0</v>
      </c>
      <c r="G10" s="88" t="str">
        <f>inschrijving!K12</f>
        <v>1pa1</v>
      </c>
      <c r="H10" s="143">
        <v>111</v>
      </c>
      <c r="I10" s="143">
        <v>129</v>
      </c>
      <c r="J10" s="13">
        <f>160-(((H10+I10)*0.64)/2)</f>
        <v>83.2</v>
      </c>
      <c r="L10" s="90">
        <v>27.06</v>
      </c>
      <c r="M10" s="11">
        <v>0</v>
      </c>
      <c r="N10" s="13">
        <v>0</v>
      </c>
      <c r="O10" s="90">
        <v>7.47</v>
      </c>
      <c r="P10" s="91">
        <v>0</v>
      </c>
      <c r="Q10" s="13">
        <v>0</v>
      </c>
      <c r="S10" s="90">
        <v>32.4</v>
      </c>
      <c r="T10" s="91">
        <v>0</v>
      </c>
      <c r="U10" s="13">
        <v>0</v>
      </c>
      <c r="V10" s="33">
        <v>48</v>
      </c>
      <c r="W10" s="33">
        <v>0</v>
      </c>
      <c r="X10" s="33">
        <v>43</v>
      </c>
      <c r="Y10" s="33">
        <v>0</v>
      </c>
      <c r="Z10" s="33">
        <v>66</v>
      </c>
      <c r="AA10" s="33">
        <v>0</v>
      </c>
      <c r="AB10" s="33">
        <v>50</v>
      </c>
      <c r="AC10" s="33">
        <v>0</v>
      </c>
      <c r="AD10" s="33">
        <v>68</v>
      </c>
      <c r="AE10" s="33">
        <v>0</v>
      </c>
      <c r="AF10" s="33">
        <v>52</v>
      </c>
      <c r="AG10" s="33">
        <v>0</v>
      </c>
      <c r="AH10" s="33">
        <f>V10+X10+Z10+AB10+AD10+AF10</f>
        <v>327</v>
      </c>
      <c r="AI10" s="13">
        <f>AH10*0.2</f>
        <v>65.4</v>
      </c>
      <c r="AJ10" s="11">
        <f>W10+Y10+AA10+AC10+AE10+AG10</f>
        <v>0</v>
      </c>
      <c r="AK10" s="13">
        <v>0</v>
      </c>
      <c r="AL10" s="13">
        <f>J10+K10+M10+N10+P10+Q10+R10+T10+U10+AI10+AJ10+AK10</f>
        <v>148.60000000000002</v>
      </c>
      <c r="AO10" s="92">
        <f>C10</f>
        <v>2072</v>
      </c>
      <c r="AQ10" s="92" t="str">
        <f t="shared" si="0"/>
        <v>Peter Lenselink</v>
      </c>
      <c r="AR10" s="88">
        <f t="shared" si="0"/>
        <v>0</v>
      </c>
      <c r="AS10" s="92" t="str">
        <f t="shared" si="0"/>
        <v>1pa1</v>
      </c>
    </row>
    <row r="11" spans="2:45" ht="12.75">
      <c r="B11" s="11">
        <f>AM11</f>
        <v>0</v>
      </c>
      <c r="C11" s="88">
        <f>inschrijving!E10</f>
        <v>1461</v>
      </c>
      <c r="D11" s="89"/>
      <c r="E11" s="88" t="str">
        <f>inschrijving!G10</f>
        <v>Piet Karelse</v>
      </c>
      <c r="F11" s="88">
        <f>inschrijving!H10</f>
        <v>0</v>
      </c>
      <c r="G11" s="88" t="str">
        <f>inschrijving!K10</f>
        <v>1pa1</v>
      </c>
      <c r="H11" s="143">
        <v>129.5</v>
      </c>
      <c r="I11" s="143">
        <v>148.5</v>
      </c>
      <c r="J11" s="13">
        <f>160-(((H11+I11)*0.64)/2)</f>
        <v>71.03999999999999</v>
      </c>
      <c r="L11" s="90">
        <v>26.38</v>
      </c>
      <c r="M11" s="11">
        <v>0</v>
      </c>
      <c r="N11" s="13">
        <v>0</v>
      </c>
      <c r="O11" s="90">
        <v>9.28</v>
      </c>
      <c r="P11" s="91">
        <v>0</v>
      </c>
      <c r="Q11" s="13">
        <v>0</v>
      </c>
      <c r="S11" s="90">
        <v>35.57</v>
      </c>
      <c r="T11" s="91">
        <f>57*0.2</f>
        <v>11.4</v>
      </c>
      <c r="U11" s="13">
        <v>0</v>
      </c>
      <c r="V11" s="33">
        <v>57</v>
      </c>
      <c r="W11" s="33">
        <v>0</v>
      </c>
      <c r="X11" s="33">
        <v>41</v>
      </c>
      <c r="Y11" s="33">
        <v>0</v>
      </c>
      <c r="Z11" s="33">
        <v>68</v>
      </c>
      <c r="AA11" s="33">
        <v>0</v>
      </c>
      <c r="AB11" s="33">
        <v>54</v>
      </c>
      <c r="AC11" s="33">
        <v>0</v>
      </c>
      <c r="AD11" s="33">
        <v>72</v>
      </c>
      <c r="AE11" s="33">
        <v>0</v>
      </c>
      <c r="AF11" s="33">
        <v>50</v>
      </c>
      <c r="AG11" s="33">
        <v>0</v>
      </c>
      <c r="AH11" s="33">
        <f>V11+X11+Z11+AB11+AD11+AF11</f>
        <v>342</v>
      </c>
      <c r="AI11" s="13">
        <f>AH11*0.2</f>
        <v>68.4</v>
      </c>
      <c r="AJ11" s="11">
        <f>W11+Y11+AA11+AC11+AE11+AG11</f>
        <v>0</v>
      </c>
      <c r="AK11" s="13">
        <v>0</v>
      </c>
      <c r="AL11" s="13">
        <f>J11+K11+M11+N11+P11+Q11+R11+T11+U11+AI11+AJ11+AK11</f>
        <v>150.84</v>
      </c>
      <c r="AO11" s="92">
        <f>C11</f>
        <v>1461</v>
      </c>
      <c r="AQ11" s="92" t="str">
        <f t="shared" si="0"/>
        <v>Piet Karelse</v>
      </c>
      <c r="AR11" s="88">
        <f t="shared" si="0"/>
        <v>0</v>
      </c>
      <c r="AS11" s="92" t="str">
        <f t="shared" si="0"/>
        <v>1pa1</v>
      </c>
    </row>
    <row r="12" spans="2:45" ht="12.75">
      <c r="B12" s="11">
        <f>AM12</f>
        <v>0</v>
      </c>
      <c r="C12" s="88">
        <f>inschrijving!E11</f>
        <v>3234</v>
      </c>
      <c r="D12" s="89"/>
      <c r="E12" s="88" t="str">
        <f>inschrijving!G11</f>
        <v>R.G. Berkhof</v>
      </c>
      <c r="F12" s="88">
        <f>inschrijving!H11</f>
        <v>0</v>
      </c>
      <c r="G12" s="88" t="str">
        <f>inschrijving!K11</f>
        <v>1pa1</v>
      </c>
      <c r="H12" s="143">
        <v>160</v>
      </c>
      <c r="I12" s="143">
        <v>157</v>
      </c>
      <c r="J12" s="13">
        <f>160-(((H12+I12)*0.64)/2)</f>
        <v>58.56</v>
      </c>
      <c r="L12" s="90">
        <v>27.58</v>
      </c>
      <c r="M12" s="11">
        <f>0.2*16</f>
        <v>3.2</v>
      </c>
      <c r="N12" s="13">
        <v>0</v>
      </c>
      <c r="O12" s="90">
        <v>11.38</v>
      </c>
      <c r="P12" s="91">
        <v>0</v>
      </c>
      <c r="Q12" s="13">
        <v>0</v>
      </c>
      <c r="S12" s="90">
        <v>50.1</v>
      </c>
      <c r="T12" s="91">
        <f>(15*60+10)*0.2</f>
        <v>182</v>
      </c>
      <c r="U12" s="13">
        <v>0</v>
      </c>
      <c r="V12" s="33">
        <v>41</v>
      </c>
      <c r="W12" s="33" t="s">
        <v>172</v>
      </c>
      <c r="X12" s="33">
        <v>98</v>
      </c>
      <c r="Y12" s="33" t="s">
        <v>172</v>
      </c>
      <c r="Z12" s="33">
        <v>188</v>
      </c>
      <c r="AA12" s="33">
        <v>0</v>
      </c>
      <c r="AB12" s="33">
        <v>114</v>
      </c>
      <c r="AC12" s="33">
        <v>20</v>
      </c>
      <c r="AD12" s="33">
        <v>172</v>
      </c>
      <c r="AE12" s="33">
        <v>0</v>
      </c>
      <c r="AF12" s="33">
        <v>102</v>
      </c>
      <c r="AG12" s="33">
        <v>20</v>
      </c>
      <c r="AH12" s="33">
        <f>V12+X12+Z12+AB12+AD12+AF12</f>
        <v>715</v>
      </c>
      <c r="AI12" s="13">
        <f>AH12*0.2</f>
        <v>143</v>
      </c>
      <c r="AJ12" s="11" t="e">
        <f>W12+Y12+AA12+AC12+AE12+AG12</f>
        <v>#VALUE!</v>
      </c>
      <c r="AK12" s="13">
        <v>27</v>
      </c>
      <c r="AL12" s="13" t="e">
        <f>J12+K12+M12+N12+P12+Q12+R12+T12+U12+AI12+AJ12+AK12</f>
        <v>#VALUE!</v>
      </c>
      <c r="AO12" s="92">
        <f>C12</f>
        <v>3234</v>
      </c>
      <c r="AQ12" s="92" t="str">
        <f t="shared" si="0"/>
        <v>R.G. Berkhof</v>
      </c>
      <c r="AR12" s="88">
        <f t="shared" si="0"/>
        <v>0</v>
      </c>
      <c r="AS12" s="92" t="str">
        <f t="shared" si="0"/>
        <v>1pa1</v>
      </c>
    </row>
    <row r="13" spans="2:45" ht="12.75">
      <c r="B13" s="11">
        <f>AM13</f>
        <v>0</v>
      </c>
      <c r="C13" s="88">
        <f>inschrijving!E13</f>
        <v>3448</v>
      </c>
      <c r="D13" s="89"/>
      <c r="E13" s="88" t="str">
        <f>inschrijving!G13</f>
        <v>Jelmer Reizevoort</v>
      </c>
      <c r="F13" s="88">
        <f>inschrijving!H13</f>
        <v>0</v>
      </c>
      <c r="G13" s="88" t="str">
        <f>inschrijving!K13</f>
        <v>1pa1</v>
      </c>
      <c r="H13" s="143">
        <v>105</v>
      </c>
      <c r="I13" s="143">
        <v>126.5</v>
      </c>
      <c r="J13" s="13">
        <f>160-(((H13+I13)*0.64)/2)</f>
        <v>85.92</v>
      </c>
      <c r="L13" s="90">
        <v>30.12</v>
      </c>
      <c r="M13" s="11">
        <v>0</v>
      </c>
      <c r="N13" s="13">
        <v>0</v>
      </c>
      <c r="O13" s="90">
        <v>10.24</v>
      </c>
      <c r="P13" s="91">
        <v>0</v>
      </c>
      <c r="Q13" s="13">
        <v>0</v>
      </c>
      <c r="S13" s="90">
        <v>35.5</v>
      </c>
      <c r="T13" s="91">
        <f>50*0.2</f>
        <v>10</v>
      </c>
      <c r="U13" s="13">
        <v>0</v>
      </c>
      <c r="V13" s="33">
        <v>51</v>
      </c>
      <c r="W13" s="33">
        <v>0</v>
      </c>
      <c r="X13" s="33">
        <v>46</v>
      </c>
      <c r="Y13" s="33">
        <v>0</v>
      </c>
      <c r="Z13" s="33">
        <v>68</v>
      </c>
      <c r="AA13" s="33">
        <v>0</v>
      </c>
      <c r="AB13" s="33">
        <v>63</v>
      </c>
      <c r="AC13" s="33" t="s">
        <v>172</v>
      </c>
      <c r="AD13" s="33">
        <v>78</v>
      </c>
      <c r="AE13" s="33">
        <v>0</v>
      </c>
      <c r="AF13" s="33">
        <v>66</v>
      </c>
      <c r="AG13" s="33">
        <v>0</v>
      </c>
      <c r="AH13" s="33">
        <f>V13+X13+Z13+AB13+AD13+AF13</f>
        <v>372</v>
      </c>
      <c r="AI13" s="13">
        <f>AH13*0.2</f>
        <v>74.4</v>
      </c>
      <c r="AJ13" s="11" t="e">
        <f>W13+Y13+AA13+AC13+AE13+AG13</f>
        <v>#VALUE!</v>
      </c>
      <c r="AK13" s="13">
        <v>3</v>
      </c>
      <c r="AL13" s="13" t="e">
        <f>J13+K13+M13+N13+P13+Q13+R13+T13+U13+AI13+AJ13+AK13</f>
        <v>#VALUE!</v>
      </c>
      <c r="AO13" s="92">
        <f>C13</f>
        <v>3448</v>
      </c>
      <c r="AQ13" s="92" t="str">
        <f t="shared" si="0"/>
        <v>Jelmer Reizevoort</v>
      </c>
      <c r="AR13" s="88">
        <f t="shared" si="0"/>
        <v>0</v>
      </c>
      <c r="AS13" s="92" t="str">
        <f t="shared" si="0"/>
        <v>1pa1</v>
      </c>
    </row>
    <row r="14" spans="3:45" ht="12.75">
      <c r="C14" s="88"/>
      <c r="D14" s="89"/>
      <c r="E14" s="88"/>
      <c r="F14" s="88"/>
      <c r="G14" s="88"/>
      <c r="AK14" s="113"/>
      <c r="AN14" s="33"/>
      <c r="AO14" s="92"/>
      <c r="AQ14" s="92"/>
      <c r="AR14" s="88"/>
      <c r="AS14" s="92"/>
    </row>
    <row r="15" spans="2:45" ht="12.75">
      <c r="B15" s="11">
        <v>1</v>
      </c>
      <c r="C15" s="88">
        <f>inschrijving!E21</f>
        <v>1117</v>
      </c>
      <c r="D15" s="89"/>
      <c r="E15" s="88" t="str">
        <f>inschrijving!G21</f>
        <v>W.Veldboom</v>
      </c>
      <c r="F15" s="88">
        <f>inschrijving!H21</f>
        <v>0</v>
      </c>
      <c r="G15" s="88" t="str">
        <f>inschrijving!K21</f>
        <v>1pa3</v>
      </c>
      <c r="H15" s="143">
        <v>170</v>
      </c>
      <c r="I15" s="143">
        <v>166</v>
      </c>
      <c r="J15" s="13">
        <f>160-(((H15+I15)*0.64)/2)</f>
        <v>52.480000000000004</v>
      </c>
      <c r="L15" s="90">
        <v>24.25</v>
      </c>
      <c r="M15" s="11">
        <v>0</v>
      </c>
      <c r="N15" s="13">
        <v>0</v>
      </c>
      <c r="O15" s="90">
        <v>9.25</v>
      </c>
      <c r="P15" s="91">
        <v>0</v>
      </c>
      <c r="Q15" s="13">
        <v>0</v>
      </c>
      <c r="S15" s="90">
        <v>30.09</v>
      </c>
      <c r="T15" s="91">
        <v>0</v>
      </c>
      <c r="U15" s="13">
        <v>0</v>
      </c>
      <c r="V15" s="33">
        <v>48</v>
      </c>
      <c r="W15" s="33">
        <v>0</v>
      </c>
      <c r="X15" s="33">
        <v>36</v>
      </c>
      <c r="Y15" s="33">
        <v>0</v>
      </c>
      <c r="Z15" s="33">
        <v>67</v>
      </c>
      <c r="AA15" s="33">
        <v>0</v>
      </c>
      <c r="AB15" s="33">
        <v>66</v>
      </c>
      <c r="AC15" s="33">
        <v>0</v>
      </c>
      <c r="AD15" s="33">
        <v>66</v>
      </c>
      <c r="AE15" s="33">
        <v>0</v>
      </c>
      <c r="AF15" s="33">
        <v>47</v>
      </c>
      <c r="AG15" s="33">
        <v>0</v>
      </c>
      <c r="AH15" s="33">
        <f>V15+X15+Z15+AB15+AD15+AF15</f>
        <v>330</v>
      </c>
      <c r="AI15" s="13">
        <f>AH15*0.2</f>
        <v>66</v>
      </c>
      <c r="AJ15" s="11">
        <f>W15+Y15+AA15+AC15+AE15+AG15</f>
        <v>0</v>
      </c>
      <c r="AK15" s="13">
        <v>6</v>
      </c>
      <c r="AL15" s="13">
        <f>J15+K15+M15+N15+P15+Q15+R15+T15+U15+AI15+AJ15+AK15</f>
        <v>124.48</v>
      </c>
      <c r="AO15" s="92">
        <f>C15</f>
        <v>1117</v>
      </c>
      <c r="AQ15" s="92" t="str">
        <f aca="true" t="shared" si="1" ref="AQ15:AS19">E15</f>
        <v>W.Veldboom</v>
      </c>
      <c r="AR15" s="88">
        <f t="shared" si="1"/>
        <v>0</v>
      </c>
      <c r="AS15" s="92" t="str">
        <f t="shared" si="1"/>
        <v>1pa3</v>
      </c>
    </row>
    <row r="16" spans="2:45" ht="12.75">
      <c r="B16" s="11">
        <v>2</v>
      </c>
      <c r="C16" s="88">
        <f>inschrijving!E17</f>
        <v>1863</v>
      </c>
      <c r="D16" s="89"/>
      <c r="E16" s="88" t="str">
        <f>inschrijving!G17</f>
        <v xml:space="preserve">John Hol </v>
      </c>
      <c r="F16" s="88">
        <f>inschrijving!H17</f>
        <v>0</v>
      </c>
      <c r="G16" s="88" t="str">
        <f>inschrijving!K17</f>
        <v>1pa2</v>
      </c>
      <c r="H16" s="145">
        <v>162.5</v>
      </c>
      <c r="I16" s="145">
        <v>162.5</v>
      </c>
      <c r="J16" s="13">
        <f>160-(((H16+I16)*0.64)/2)</f>
        <v>56</v>
      </c>
      <c r="L16" s="90">
        <v>24.04</v>
      </c>
      <c r="M16" s="11">
        <v>0</v>
      </c>
      <c r="N16" s="13">
        <v>0</v>
      </c>
      <c r="O16" s="90">
        <v>9.31</v>
      </c>
      <c r="P16" s="91">
        <v>0</v>
      </c>
      <c r="Q16" s="13">
        <v>0</v>
      </c>
      <c r="S16" s="90">
        <v>29.55</v>
      </c>
      <c r="T16" s="91">
        <v>0</v>
      </c>
      <c r="U16" s="13">
        <v>0</v>
      </c>
      <c r="V16" s="33">
        <v>49</v>
      </c>
      <c r="W16" s="33">
        <v>0</v>
      </c>
      <c r="X16" s="33">
        <v>43</v>
      </c>
      <c r="Y16" s="33">
        <v>0</v>
      </c>
      <c r="Z16" s="33">
        <v>58</v>
      </c>
      <c r="AA16" s="33">
        <v>0</v>
      </c>
      <c r="AB16" s="33">
        <v>52</v>
      </c>
      <c r="AC16" s="33">
        <v>0</v>
      </c>
      <c r="AD16" s="33">
        <v>63</v>
      </c>
      <c r="AE16" s="33">
        <v>0</v>
      </c>
      <c r="AF16" s="33">
        <v>50</v>
      </c>
      <c r="AG16" s="33">
        <v>0</v>
      </c>
      <c r="AH16" s="33">
        <f>V16+X16+Z16+AB16+AD16+AF16</f>
        <v>315</v>
      </c>
      <c r="AI16" s="13">
        <f>AH16*0.2</f>
        <v>63</v>
      </c>
      <c r="AJ16" s="11">
        <f>W16+Y16+AA16+AC16+AE16+AG16</f>
        <v>0</v>
      </c>
      <c r="AK16" s="13">
        <v>6</v>
      </c>
      <c r="AL16" s="13">
        <f>J16+K16+M16+N16+P16+Q16+R16+T16+U16+AI16+AJ16+AK16</f>
        <v>125</v>
      </c>
      <c r="AN16" s="33"/>
      <c r="AO16" s="92">
        <f>C16</f>
        <v>1863</v>
      </c>
      <c r="AQ16" s="92" t="str">
        <f t="shared" si="1"/>
        <v xml:space="preserve">John Hol </v>
      </c>
      <c r="AR16" s="88">
        <f t="shared" si="1"/>
        <v>0</v>
      </c>
      <c r="AS16" s="92" t="str">
        <f t="shared" si="1"/>
        <v>1pa2</v>
      </c>
    </row>
    <row r="17" spans="2:45" ht="12.75">
      <c r="B17" s="11">
        <f>AM17</f>
        <v>0</v>
      </c>
      <c r="C17" s="88">
        <f>inschrijving!E16</f>
        <v>3073</v>
      </c>
      <c r="D17" s="89"/>
      <c r="E17" s="88" t="str">
        <f>inschrijving!G16</f>
        <v>Sandra Derksen</v>
      </c>
      <c r="F17" s="88">
        <f>inschrijving!H16</f>
        <v>0</v>
      </c>
      <c r="G17" s="88" t="str">
        <f>inschrijving!K16</f>
        <v>1pa2</v>
      </c>
      <c r="H17" s="145">
        <v>156.5</v>
      </c>
      <c r="I17" s="145">
        <v>162</v>
      </c>
      <c r="J17" s="13">
        <f>160-(((H17+I17)*0.64)/2)</f>
        <v>58.08</v>
      </c>
      <c r="L17" s="90">
        <v>24.15</v>
      </c>
      <c r="M17" s="11">
        <v>0</v>
      </c>
      <c r="N17" s="13">
        <v>0</v>
      </c>
      <c r="O17" s="90">
        <v>9.39</v>
      </c>
      <c r="P17" s="91">
        <v>0</v>
      </c>
      <c r="Q17" s="13">
        <v>0</v>
      </c>
      <c r="S17" s="90">
        <v>31.4</v>
      </c>
      <c r="T17" s="91">
        <v>0</v>
      </c>
      <c r="U17" s="13">
        <v>0</v>
      </c>
      <c r="V17" s="33">
        <v>52</v>
      </c>
      <c r="W17" s="33">
        <v>0</v>
      </c>
      <c r="X17" s="33">
        <v>44</v>
      </c>
      <c r="Y17" s="33">
        <v>0</v>
      </c>
      <c r="Z17" s="33">
        <v>77</v>
      </c>
      <c r="AA17" s="33">
        <v>0</v>
      </c>
      <c r="AB17" s="33">
        <v>63</v>
      </c>
      <c r="AC17" s="33">
        <v>0</v>
      </c>
      <c r="AD17" s="33">
        <v>73</v>
      </c>
      <c r="AE17" s="33">
        <v>0</v>
      </c>
      <c r="AF17" s="33">
        <v>71</v>
      </c>
      <c r="AG17" s="33">
        <v>0</v>
      </c>
      <c r="AH17" s="33">
        <f>V17+X17+Z17+AB17+AD17+AF17</f>
        <v>380</v>
      </c>
      <c r="AI17" s="13">
        <f>AH17*0.2</f>
        <v>76</v>
      </c>
      <c r="AJ17" s="11">
        <f>W17+Y17+AA17+AC17+AE17+AG17</f>
        <v>0</v>
      </c>
      <c r="AK17" s="113">
        <v>0</v>
      </c>
      <c r="AL17" s="13">
        <f>J17+K17+M17+N17+P17+Q17+R17+T17+U17+AI17+AJ17+AK17</f>
        <v>134.07999999999998</v>
      </c>
      <c r="AN17" s="33"/>
      <c r="AO17" s="92">
        <f>C17</f>
        <v>3073</v>
      </c>
      <c r="AQ17" s="92" t="str">
        <f t="shared" si="1"/>
        <v>Sandra Derksen</v>
      </c>
      <c r="AR17" s="88">
        <f t="shared" si="1"/>
        <v>0</v>
      </c>
      <c r="AS17" s="92" t="str">
        <f t="shared" si="1"/>
        <v>1pa2</v>
      </c>
    </row>
    <row r="18" spans="2:45" ht="12.75">
      <c r="B18" s="11">
        <f>AM18</f>
        <v>0</v>
      </c>
      <c r="C18" s="88">
        <f>inschrijving!E18</f>
        <v>1323</v>
      </c>
      <c r="D18" s="89"/>
      <c r="E18" s="88" t="str">
        <f>inschrijving!G18</f>
        <v>Nelleke Oosterhof</v>
      </c>
      <c r="F18" s="88">
        <f>inschrijving!H18</f>
        <v>0</v>
      </c>
      <c r="G18" s="88" t="str">
        <f>inschrijving!K18</f>
        <v>1pa3</v>
      </c>
      <c r="H18" s="143">
        <v>147.5</v>
      </c>
      <c r="I18" s="143">
        <v>153.5</v>
      </c>
      <c r="J18" s="13">
        <f>160-(((H18+I18)*0.64)/2)</f>
        <v>63.67999999999999</v>
      </c>
      <c r="L18" s="90">
        <v>24.16</v>
      </c>
      <c r="M18" s="11">
        <v>0</v>
      </c>
      <c r="N18" s="13">
        <v>0</v>
      </c>
      <c r="O18" s="90">
        <v>5.37</v>
      </c>
      <c r="P18" s="91">
        <v>0</v>
      </c>
      <c r="Q18" s="13">
        <v>0</v>
      </c>
      <c r="S18" s="90">
        <v>31.28</v>
      </c>
      <c r="T18" s="91">
        <v>0</v>
      </c>
      <c r="U18" s="13">
        <v>0</v>
      </c>
      <c r="V18" s="33">
        <v>48</v>
      </c>
      <c r="W18" s="33">
        <v>0</v>
      </c>
      <c r="X18" s="33">
        <v>56</v>
      </c>
      <c r="Y18" s="33">
        <v>0</v>
      </c>
      <c r="Z18" s="33">
        <v>58</v>
      </c>
      <c r="AA18" s="33">
        <v>0</v>
      </c>
      <c r="AB18" s="33">
        <v>49</v>
      </c>
      <c r="AC18" s="33">
        <v>0</v>
      </c>
      <c r="AD18" s="33">
        <v>60</v>
      </c>
      <c r="AE18" s="33">
        <v>0</v>
      </c>
      <c r="AF18" s="33">
        <v>58</v>
      </c>
      <c r="AG18" s="33">
        <v>0</v>
      </c>
      <c r="AH18" s="33">
        <f>V18+X18+Z18+AB18+AD18+AF18</f>
        <v>329</v>
      </c>
      <c r="AI18" s="13">
        <f>AH18*0.2</f>
        <v>65.8</v>
      </c>
      <c r="AJ18" s="11">
        <f>W18+Y18+AA18+AC18+AE18+AG18</f>
        <v>0</v>
      </c>
      <c r="AK18" s="13">
        <v>6</v>
      </c>
      <c r="AL18" s="13">
        <f>J18+K18+M18+N18+P18+Q18+R18+T18+U18+AI18+AJ18+AK18</f>
        <v>135.48</v>
      </c>
      <c r="AO18" s="92">
        <f>C18</f>
        <v>1323</v>
      </c>
      <c r="AQ18" s="92" t="str">
        <f t="shared" si="1"/>
        <v>Nelleke Oosterhof</v>
      </c>
      <c r="AR18" s="88">
        <f t="shared" si="1"/>
        <v>0</v>
      </c>
      <c r="AS18" s="92" t="str">
        <f t="shared" si="1"/>
        <v>1pa3</v>
      </c>
    </row>
    <row r="19" spans="2:45" ht="12.75">
      <c r="B19" s="11">
        <f>AM19</f>
        <v>0</v>
      </c>
      <c r="C19" s="88">
        <f>inschrijving!E15</f>
        <v>1541</v>
      </c>
      <c r="D19" s="89"/>
      <c r="E19" s="88" t="str">
        <f>inschrijving!G15</f>
        <v>Corjan Versprille</v>
      </c>
      <c r="F19" s="88">
        <f>inschrijving!H15</f>
        <v>0</v>
      </c>
      <c r="G19" s="88" t="str">
        <f>inschrijving!K15</f>
        <v>1pa2</v>
      </c>
      <c r="H19" s="143">
        <v>155</v>
      </c>
      <c r="I19" s="143">
        <v>156.5</v>
      </c>
      <c r="J19" s="13">
        <f>160-(((H19+I19)*0.64)/2)</f>
        <v>60.31999999999999</v>
      </c>
      <c r="L19" s="90">
        <v>24.21</v>
      </c>
      <c r="M19" s="11">
        <v>0</v>
      </c>
      <c r="N19" s="13">
        <v>0</v>
      </c>
      <c r="O19" s="90">
        <v>5.09</v>
      </c>
      <c r="P19" s="91">
        <v>0</v>
      </c>
      <c r="Q19" s="13">
        <v>0</v>
      </c>
      <c r="S19" s="90">
        <v>30.33</v>
      </c>
      <c r="T19" s="91">
        <v>0</v>
      </c>
      <c r="U19" s="13">
        <v>0</v>
      </c>
      <c r="V19" s="33">
        <v>49</v>
      </c>
      <c r="W19" s="33">
        <v>0</v>
      </c>
      <c r="X19" s="33">
        <v>34</v>
      </c>
      <c r="Y19" s="33">
        <v>0</v>
      </c>
      <c r="Z19" s="33">
        <v>62</v>
      </c>
      <c r="AA19" s="33">
        <v>0</v>
      </c>
      <c r="AB19" s="33">
        <v>52</v>
      </c>
      <c r="AC19" s="33">
        <v>0</v>
      </c>
      <c r="AD19" s="33">
        <v>71</v>
      </c>
      <c r="AE19" s="33">
        <v>0</v>
      </c>
      <c r="AF19" s="33">
        <v>51</v>
      </c>
      <c r="AG19" s="33">
        <v>0</v>
      </c>
      <c r="AH19" s="33">
        <f>V19+X19+Z19+AB19+AD19+AF19</f>
        <v>319</v>
      </c>
      <c r="AI19" s="13">
        <f>AH19*0.2</f>
        <v>63.800000000000004</v>
      </c>
      <c r="AJ19" s="11">
        <f>W19+Y19+AA19+AC19+AE19+AG19</f>
        <v>0</v>
      </c>
      <c r="AK19" s="113">
        <v>12</v>
      </c>
      <c r="AL19" s="13">
        <f>J19+K19+M19+N19+P19+Q19+R19+T19+U19+AI19+AJ19+AK19</f>
        <v>136.12</v>
      </c>
      <c r="AN19" s="33"/>
      <c r="AO19" s="92">
        <f>C19</f>
        <v>1541</v>
      </c>
      <c r="AQ19" s="92" t="str">
        <f t="shared" si="1"/>
        <v>Corjan Versprille</v>
      </c>
      <c r="AR19" s="88">
        <f t="shared" si="1"/>
        <v>0</v>
      </c>
      <c r="AS19" s="92" t="str">
        <f t="shared" si="1"/>
        <v>1pa2</v>
      </c>
    </row>
    <row r="20" spans="3:45" ht="12.75">
      <c r="C20" s="88"/>
      <c r="D20" s="89"/>
      <c r="E20" s="88"/>
      <c r="F20" s="88"/>
      <c r="G20" s="88"/>
      <c r="AO20" s="92"/>
      <c r="AQ20" s="92"/>
      <c r="AR20" s="88"/>
      <c r="AS20" s="92"/>
    </row>
    <row r="21" spans="2:45" ht="12.75">
      <c r="B21" s="11">
        <v>1</v>
      </c>
      <c r="C21" s="88">
        <f>inschrijving!E19</f>
        <v>3286</v>
      </c>
      <c r="D21" s="89"/>
      <c r="E21" s="88" t="str">
        <f>inschrijving!G19</f>
        <v>Theo Spit</v>
      </c>
      <c r="F21" s="88">
        <f>inschrijving!H19</f>
        <v>0</v>
      </c>
      <c r="G21" s="88" t="str">
        <f>inschrijving!K19</f>
        <v>2pa1</v>
      </c>
      <c r="H21" s="143">
        <v>140</v>
      </c>
      <c r="I21" s="143">
        <v>158</v>
      </c>
      <c r="J21" s="13">
        <f>160-(((H21+I21)*0.64)/2)</f>
        <v>64.64</v>
      </c>
      <c r="L21" s="90">
        <v>27.25</v>
      </c>
      <c r="M21" s="11">
        <v>0</v>
      </c>
      <c r="N21" s="13">
        <v>0</v>
      </c>
      <c r="O21" s="90">
        <v>7.14</v>
      </c>
      <c r="P21" s="91">
        <v>0</v>
      </c>
      <c r="Q21" s="13">
        <v>0</v>
      </c>
      <c r="S21" s="90">
        <v>34.06</v>
      </c>
      <c r="T21" s="91">
        <v>0</v>
      </c>
      <c r="U21" s="13">
        <v>0</v>
      </c>
      <c r="V21" s="33">
        <v>57</v>
      </c>
      <c r="W21" s="33">
        <v>0</v>
      </c>
      <c r="X21" s="33">
        <v>46</v>
      </c>
      <c r="Y21" s="33">
        <v>0</v>
      </c>
      <c r="Z21" s="33">
        <v>85</v>
      </c>
      <c r="AA21" s="33">
        <v>0</v>
      </c>
      <c r="AB21" s="33">
        <v>60</v>
      </c>
      <c r="AC21" s="33">
        <v>0</v>
      </c>
      <c r="AD21" s="33">
        <v>76</v>
      </c>
      <c r="AE21" s="33">
        <v>0</v>
      </c>
      <c r="AF21" s="33">
        <v>61</v>
      </c>
      <c r="AG21" s="33">
        <v>0</v>
      </c>
      <c r="AH21" s="33">
        <f>V21+X21+Z21+AB21+AD21+AF21</f>
        <v>385</v>
      </c>
      <c r="AI21" s="13">
        <f>AH21*0.2</f>
        <v>77</v>
      </c>
      <c r="AJ21" s="11">
        <f>W21+Y21+AA21+AC21+AE21+AG21</f>
        <v>0</v>
      </c>
      <c r="AK21" s="13">
        <v>3</v>
      </c>
      <c r="AL21" s="13">
        <f>J21+K21+M21+N21+P21+Q21+R21+T21+U21+AI21+AJ21+AK21</f>
        <v>144.64</v>
      </c>
      <c r="AO21" s="92">
        <f>C21</f>
        <v>3286</v>
      </c>
      <c r="AQ21" s="92" t="str">
        <f aca="true" t="shared" si="2" ref="AQ21:AS24">E21</f>
        <v>Theo Spit</v>
      </c>
      <c r="AR21" s="88">
        <f t="shared" si="2"/>
        <v>0</v>
      </c>
      <c r="AS21" s="92" t="str">
        <f t="shared" si="2"/>
        <v>2pa1</v>
      </c>
    </row>
    <row r="22" spans="2:45" ht="12.75">
      <c r="B22" s="11">
        <f>AM22</f>
        <v>0</v>
      </c>
      <c r="C22" s="88">
        <f>inschrijving!E20</f>
        <v>528</v>
      </c>
      <c r="D22" s="89"/>
      <c r="E22" s="88" t="str">
        <f>inschrijving!G20</f>
        <v>Martie van den Bosch</v>
      </c>
      <c r="F22" s="88">
        <f>inschrijving!H20</f>
        <v>0</v>
      </c>
      <c r="G22" s="88" t="str">
        <f>inschrijving!K20</f>
        <v>2pa2</v>
      </c>
      <c r="H22" s="143">
        <v>127</v>
      </c>
      <c r="I22" s="143">
        <v>136</v>
      </c>
      <c r="J22" s="13">
        <f>160-(((H22+I22)*0.64)/2)</f>
        <v>75.84</v>
      </c>
      <c r="L22" s="90">
        <v>24.26</v>
      </c>
      <c r="M22" s="11">
        <v>0</v>
      </c>
      <c r="N22" s="13">
        <v>0</v>
      </c>
      <c r="O22" s="90">
        <v>9.58</v>
      </c>
      <c r="P22" s="91">
        <v>0</v>
      </c>
      <c r="Q22" s="13">
        <v>0</v>
      </c>
      <c r="S22" s="90">
        <v>31.48</v>
      </c>
      <c r="T22" s="91">
        <v>0</v>
      </c>
      <c r="U22" s="13">
        <v>0</v>
      </c>
      <c r="V22" s="33">
        <v>61</v>
      </c>
      <c r="W22" s="33">
        <v>0</v>
      </c>
      <c r="X22" s="33">
        <v>51</v>
      </c>
      <c r="Y22" s="33">
        <v>0</v>
      </c>
      <c r="Z22" s="33">
        <v>72</v>
      </c>
      <c r="AA22" s="33">
        <v>0</v>
      </c>
      <c r="AB22" s="33">
        <v>59</v>
      </c>
      <c r="AC22" s="33">
        <v>0</v>
      </c>
      <c r="AD22" s="33">
        <v>72</v>
      </c>
      <c r="AE22" s="33">
        <v>0</v>
      </c>
      <c r="AF22" s="33">
        <v>56</v>
      </c>
      <c r="AG22" s="33">
        <v>0</v>
      </c>
      <c r="AH22" s="33">
        <f>V22+X22+Z22+AB22+AD22+AF22</f>
        <v>371</v>
      </c>
      <c r="AI22" s="13">
        <f>AH22*0.2</f>
        <v>74.2</v>
      </c>
      <c r="AJ22" s="11">
        <f>W22+Y22+AA22+AC22+AE22+AG22</f>
        <v>0</v>
      </c>
      <c r="AK22" s="13">
        <v>15.5</v>
      </c>
      <c r="AL22" s="13">
        <f>J22+K22+M22+N22+P22+Q22+R22+T22+U22+AI22+AJ22+AK22</f>
        <v>165.54000000000002</v>
      </c>
      <c r="AO22" s="92">
        <f>C22</f>
        <v>528</v>
      </c>
      <c r="AQ22" s="92" t="str">
        <f t="shared" si="2"/>
        <v>Martie van den Bosch</v>
      </c>
      <c r="AR22" s="88">
        <f t="shared" si="2"/>
        <v>0</v>
      </c>
      <c r="AS22" s="92" t="str">
        <f t="shared" si="2"/>
        <v>2pa2</v>
      </c>
    </row>
    <row r="23" spans="2:45" ht="12.75">
      <c r="B23" s="11">
        <f>AM23</f>
        <v>0</v>
      </c>
      <c r="C23" s="88">
        <f>inschrijving!E23</f>
        <v>226</v>
      </c>
      <c r="D23" s="89"/>
      <c r="E23" s="88" t="str">
        <f>inschrijving!G23</f>
        <v>Martien Bömer</v>
      </c>
      <c r="F23" s="88">
        <f>inschrijving!H23</f>
        <v>0</v>
      </c>
      <c r="G23" s="88" t="str">
        <f>inschrijving!K23</f>
        <v>2pa2</v>
      </c>
      <c r="H23" s="143">
        <v>151.5</v>
      </c>
      <c r="I23" s="143">
        <v>151.5</v>
      </c>
      <c r="J23" s="13">
        <f>160-(((H23+I23)*0.64)/2)</f>
        <v>63.03999999999999</v>
      </c>
      <c r="L23" s="90">
        <v>23.55</v>
      </c>
      <c r="M23" s="11">
        <v>0</v>
      </c>
      <c r="N23" s="13">
        <v>0</v>
      </c>
      <c r="O23" s="90">
        <v>8.5</v>
      </c>
      <c r="P23" s="91">
        <v>0</v>
      </c>
      <c r="Q23" s="13">
        <v>0</v>
      </c>
      <c r="S23" s="90">
        <v>30.54</v>
      </c>
      <c r="T23" s="91">
        <v>0</v>
      </c>
      <c r="U23" s="13">
        <v>0</v>
      </c>
      <c r="V23" s="33">
        <v>56</v>
      </c>
      <c r="W23" s="33">
        <v>0</v>
      </c>
      <c r="X23" s="33">
        <v>50</v>
      </c>
      <c r="Y23" s="33">
        <v>0</v>
      </c>
      <c r="Z23" s="33">
        <v>70</v>
      </c>
      <c r="AA23" s="33">
        <v>0</v>
      </c>
      <c r="AB23" s="33">
        <v>63</v>
      </c>
      <c r="AC23" s="33">
        <v>0</v>
      </c>
      <c r="AD23" s="33">
        <v>74</v>
      </c>
      <c r="AE23" s="33">
        <v>0</v>
      </c>
      <c r="AF23" s="33">
        <v>96</v>
      </c>
      <c r="AG23" s="33">
        <v>20</v>
      </c>
      <c r="AH23" s="33">
        <f>V23+X23+Z23+AB23+AD23+AF23</f>
        <v>409</v>
      </c>
      <c r="AI23" s="13">
        <f>AH23*0.2</f>
        <v>81.80000000000001</v>
      </c>
      <c r="AJ23" s="11">
        <f>W23+Y23+AA23+AC23+AE23+AG23</f>
        <v>20</v>
      </c>
      <c r="AK23" s="13">
        <v>6</v>
      </c>
      <c r="AL23" s="13">
        <f>J23+K23+M23+N23+P23+Q23+R23+T23+U23+AI23+AJ23+AK23</f>
        <v>170.84</v>
      </c>
      <c r="AO23" s="92">
        <f>C23</f>
        <v>226</v>
      </c>
      <c r="AQ23" s="92" t="str">
        <f t="shared" si="2"/>
        <v>Martien Bömer</v>
      </c>
      <c r="AR23" s="88">
        <f t="shared" si="2"/>
        <v>0</v>
      </c>
      <c r="AS23" s="92" t="str">
        <f t="shared" si="2"/>
        <v>2pa2</v>
      </c>
    </row>
    <row r="24" spans="2:45" ht="12.75">
      <c r="B24" s="11">
        <f>AM24</f>
        <v>0</v>
      </c>
      <c r="C24" s="88">
        <f>inschrijving!E22</f>
        <v>544</v>
      </c>
      <c r="D24" s="89"/>
      <c r="E24" s="88" t="str">
        <f>inschrijving!G22</f>
        <v>M.G. Montauban</v>
      </c>
      <c r="F24" s="88">
        <f>inschrijving!H22</f>
        <v>0</v>
      </c>
      <c r="G24" s="88" t="str">
        <f>inschrijving!K22</f>
        <v>2pa2</v>
      </c>
      <c r="H24" s="143">
        <v>113</v>
      </c>
      <c r="I24" s="143">
        <v>113</v>
      </c>
      <c r="J24" s="13">
        <f>160-(((H24+I24)*0.64)/2)</f>
        <v>87.67999999999999</v>
      </c>
      <c r="K24" s="13">
        <v>5</v>
      </c>
      <c r="L24" s="90">
        <v>24.22</v>
      </c>
      <c r="M24" s="11">
        <v>0</v>
      </c>
      <c r="N24" s="13">
        <v>0</v>
      </c>
      <c r="O24" s="90">
        <v>9.33</v>
      </c>
      <c r="P24" s="91">
        <v>0</v>
      </c>
      <c r="Q24" s="13">
        <v>0</v>
      </c>
      <c r="S24" s="90">
        <v>30.39</v>
      </c>
      <c r="T24" s="91">
        <v>0</v>
      </c>
      <c r="U24" s="13">
        <v>0</v>
      </c>
      <c r="V24" s="33">
        <v>53</v>
      </c>
      <c r="W24" s="33">
        <v>0</v>
      </c>
      <c r="X24" s="33">
        <v>45</v>
      </c>
      <c r="Y24" s="33">
        <v>0</v>
      </c>
      <c r="Z24" s="33">
        <v>70</v>
      </c>
      <c r="AA24" s="33">
        <v>0</v>
      </c>
      <c r="AB24" s="33">
        <v>60</v>
      </c>
      <c r="AC24" s="33">
        <v>0</v>
      </c>
      <c r="AD24" s="33">
        <v>79</v>
      </c>
      <c r="AE24" s="33">
        <v>0</v>
      </c>
      <c r="AF24" s="33">
        <v>57</v>
      </c>
      <c r="AG24" s="33">
        <v>0</v>
      </c>
      <c r="AH24" s="33">
        <f>V24+X24+Z24+AB24+AD24+AF24</f>
        <v>364</v>
      </c>
      <c r="AI24" s="13">
        <f>AH24*0.2</f>
        <v>72.8</v>
      </c>
      <c r="AJ24" s="11">
        <f>W24+Y24+AA24+AC24+AE24+AG24</f>
        <v>0</v>
      </c>
      <c r="AK24" s="13">
        <v>6.5</v>
      </c>
      <c r="AL24" s="13">
        <f>J24+K24+M24+N24+P24+Q24+R24+T24+U24+AI24+AJ24+AK24</f>
        <v>171.98</v>
      </c>
      <c r="AO24" s="92">
        <f>C24</f>
        <v>544</v>
      </c>
      <c r="AQ24" s="92" t="str">
        <f t="shared" si="2"/>
        <v>M.G. Montauban</v>
      </c>
      <c r="AR24" s="88">
        <f t="shared" si="2"/>
        <v>0</v>
      </c>
      <c r="AS24" s="92" t="str">
        <f t="shared" si="2"/>
        <v>2pa2</v>
      </c>
    </row>
    <row r="25" spans="3:45" ht="12.75">
      <c r="C25" s="88"/>
      <c r="D25" s="89"/>
      <c r="E25" s="88"/>
      <c r="F25" s="88"/>
      <c r="G25" s="88"/>
      <c r="AO25" s="92"/>
      <c r="AQ25" s="92"/>
      <c r="AR25" s="88"/>
      <c r="AS25" s="92"/>
    </row>
    <row r="26" spans="2:45" ht="12.75">
      <c r="B26" s="11">
        <v>1</v>
      </c>
      <c r="C26" s="88">
        <f>inschrijving!E24</f>
        <v>802</v>
      </c>
      <c r="D26" s="89"/>
      <c r="E26" s="88" t="str">
        <f>inschrijving!G24</f>
        <v>Herman Simmelink</v>
      </c>
      <c r="F26" s="88">
        <f>inschrijving!H24</f>
        <v>0</v>
      </c>
      <c r="G26" s="88" t="str">
        <f>inschrijving!K24</f>
        <v>2pa3</v>
      </c>
      <c r="H26" s="143">
        <v>145.5</v>
      </c>
      <c r="I26" s="143">
        <v>152</v>
      </c>
      <c r="J26" s="13">
        <f>160-(((H26+I26)*0.64)/2)</f>
        <v>64.8</v>
      </c>
      <c r="L26" s="90">
        <v>24.26</v>
      </c>
      <c r="M26" s="11">
        <v>0</v>
      </c>
      <c r="N26" s="13">
        <v>0</v>
      </c>
      <c r="O26" s="90">
        <v>8.5</v>
      </c>
      <c r="P26" s="91">
        <v>0</v>
      </c>
      <c r="Q26" s="13">
        <v>0</v>
      </c>
      <c r="S26" s="90">
        <v>30.37</v>
      </c>
      <c r="T26" s="91">
        <v>0</v>
      </c>
      <c r="U26" s="13">
        <v>0</v>
      </c>
      <c r="V26" s="33">
        <v>53</v>
      </c>
      <c r="W26" s="33">
        <v>0</v>
      </c>
      <c r="X26" s="33">
        <v>42</v>
      </c>
      <c r="Y26" s="33">
        <v>0</v>
      </c>
      <c r="Z26" s="33">
        <v>68</v>
      </c>
      <c r="AA26" s="33">
        <v>0</v>
      </c>
      <c r="AB26" s="33">
        <v>50</v>
      </c>
      <c r="AC26" s="33">
        <v>0</v>
      </c>
      <c r="AD26" s="33">
        <v>67</v>
      </c>
      <c r="AE26" s="33">
        <v>0</v>
      </c>
      <c r="AF26" s="33">
        <v>52</v>
      </c>
      <c r="AG26" s="33">
        <v>0</v>
      </c>
      <c r="AH26" s="33">
        <f aca="true" t="shared" si="3" ref="AH26:AH46">V26+X26+Z26+AB26+AD26+AF26</f>
        <v>332</v>
      </c>
      <c r="AI26" s="13">
        <f>AH26*0.2</f>
        <v>66.4</v>
      </c>
      <c r="AJ26" s="11">
        <f>W26+Y26+AA26+AC26+AE26+AG26</f>
        <v>0</v>
      </c>
      <c r="AK26" s="13">
        <v>3.5</v>
      </c>
      <c r="AL26" s="13">
        <f>J26+K26+M26+N26+P26+Q26+R26+T26+U26+AI26+AJ26+AK26</f>
        <v>134.7</v>
      </c>
      <c r="AO26" s="92">
        <f>C26</f>
        <v>802</v>
      </c>
      <c r="AQ26" s="92" t="str">
        <f aca="true" t="shared" si="4" ref="AQ26:AS27">E26</f>
        <v>Herman Simmelink</v>
      </c>
      <c r="AR26" s="88">
        <f t="shared" si="4"/>
        <v>0</v>
      </c>
      <c r="AS26" s="92" t="str">
        <f t="shared" si="4"/>
        <v>2pa3</v>
      </c>
    </row>
    <row r="27" spans="2:45" ht="12.75">
      <c r="B27" s="11">
        <f>AM27</f>
        <v>0</v>
      </c>
      <c r="C27" s="88">
        <f>inschrijving!E25</f>
        <v>1172</v>
      </c>
      <c r="D27" s="89"/>
      <c r="E27" s="88" t="str">
        <f>inschrijving!G25</f>
        <v>Miralda Otten</v>
      </c>
      <c r="F27" s="88">
        <f>inschrijving!H25</f>
        <v>0</v>
      </c>
      <c r="G27" s="88" t="str">
        <f>inschrijving!K25</f>
        <v>2pa3</v>
      </c>
      <c r="H27" s="143">
        <v>126.5</v>
      </c>
      <c r="I27" s="143">
        <v>141.5</v>
      </c>
      <c r="J27" s="13">
        <f>160-(((H27+I27)*0.64)/2)</f>
        <v>74.24</v>
      </c>
      <c r="L27" s="90">
        <v>24.07</v>
      </c>
      <c r="M27" s="11">
        <v>0</v>
      </c>
      <c r="N27" s="13">
        <v>0</v>
      </c>
      <c r="O27" s="90">
        <v>9.35</v>
      </c>
      <c r="P27" s="91">
        <v>0</v>
      </c>
      <c r="Q27" s="13">
        <v>0</v>
      </c>
      <c r="S27" s="90">
        <v>30.36</v>
      </c>
      <c r="T27" s="91">
        <v>0</v>
      </c>
      <c r="U27" s="13">
        <v>0</v>
      </c>
      <c r="V27" s="33">
        <v>64</v>
      </c>
      <c r="W27" s="33">
        <v>0</v>
      </c>
      <c r="X27" s="33">
        <v>54</v>
      </c>
      <c r="Y27" s="33">
        <v>0</v>
      </c>
      <c r="Z27" s="33">
        <v>72</v>
      </c>
      <c r="AA27" s="33">
        <v>0</v>
      </c>
      <c r="AB27" s="33">
        <v>56</v>
      </c>
      <c r="AC27" s="33">
        <v>0</v>
      </c>
      <c r="AD27" s="33">
        <v>69</v>
      </c>
      <c r="AE27" s="33">
        <v>0</v>
      </c>
      <c r="AF27" s="33">
        <v>58</v>
      </c>
      <c r="AG27" s="33">
        <v>0</v>
      </c>
      <c r="AH27" s="33">
        <f t="shared" si="3"/>
        <v>373</v>
      </c>
      <c r="AI27" s="13">
        <f>AH27*0.2</f>
        <v>74.60000000000001</v>
      </c>
      <c r="AJ27" s="11">
        <f>W27+Y27+AA27+AC27+AE27+AG27</f>
        <v>0</v>
      </c>
      <c r="AK27" s="13">
        <v>3</v>
      </c>
      <c r="AL27" s="13">
        <f>J27+K27+M27+N27+P27+Q27+R27+T27+U27+AI27+AJ27+AK27</f>
        <v>151.84</v>
      </c>
      <c r="AO27" s="92">
        <f>C27</f>
        <v>1172</v>
      </c>
      <c r="AQ27" s="92" t="str">
        <f t="shared" si="4"/>
        <v>Miralda Otten</v>
      </c>
      <c r="AR27" s="88">
        <f t="shared" si="4"/>
        <v>0</v>
      </c>
      <c r="AS27" s="92" t="str">
        <f t="shared" si="4"/>
        <v>2pa3</v>
      </c>
    </row>
    <row r="28" spans="3:45" ht="12.75">
      <c r="C28" s="88"/>
      <c r="D28" s="89"/>
      <c r="E28" s="88"/>
      <c r="F28" s="88"/>
      <c r="G28" s="88"/>
      <c r="AO28" s="92"/>
      <c r="AQ28" s="92"/>
      <c r="AR28" s="88"/>
      <c r="AS28" s="92"/>
    </row>
    <row r="29" spans="2:45" ht="12.75">
      <c r="B29" s="11">
        <v>1</v>
      </c>
      <c r="C29" s="88">
        <f>inschrijving!E31</f>
        <v>1659</v>
      </c>
      <c r="D29" s="89"/>
      <c r="E29" s="88" t="str">
        <f>inschrijving!G31</f>
        <v>Desiree van Lambalgen-van Hierden</v>
      </c>
      <c r="F29" s="88">
        <f>inschrijving!H31</f>
        <v>0</v>
      </c>
      <c r="G29" s="88" t="str">
        <f>inschrijving!K31</f>
        <v>1po2</v>
      </c>
      <c r="H29" s="143">
        <v>139</v>
      </c>
      <c r="I29" s="143">
        <v>151</v>
      </c>
      <c r="J29" s="13">
        <f>160-(((H29+I29)*0.64)/2)</f>
        <v>67.2</v>
      </c>
      <c r="L29" s="90">
        <v>26.21</v>
      </c>
      <c r="M29" s="11">
        <v>0</v>
      </c>
      <c r="N29" s="13">
        <v>0</v>
      </c>
      <c r="O29" s="90">
        <v>11.25</v>
      </c>
      <c r="P29" s="91">
        <v>0</v>
      </c>
      <c r="Q29" s="13">
        <v>0</v>
      </c>
      <c r="S29" s="90">
        <v>33.5</v>
      </c>
      <c r="T29" s="91">
        <v>0</v>
      </c>
      <c r="U29" s="13">
        <v>0</v>
      </c>
      <c r="V29" s="33">
        <v>46</v>
      </c>
      <c r="W29" s="33">
        <v>0</v>
      </c>
      <c r="X29" s="33">
        <v>36</v>
      </c>
      <c r="Y29" s="33">
        <v>0</v>
      </c>
      <c r="Z29" s="33">
        <v>75</v>
      </c>
      <c r="AA29" s="33">
        <v>0</v>
      </c>
      <c r="AB29" s="33">
        <v>47</v>
      </c>
      <c r="AC29" s="33">
        <v>0</v>
      </c>
      <c r="AD29" s="33">
        <v>58</v>
      </c>
      <c r="AE29" s="33">
        <v>0</v>
      </c>
      <c r="AF29" s="33">
        <v>36</v>
      </c>
      <c r="AG29" s="33">
        <v>0</v>
      </c>
      <c r="AH29" s="33">
        <f>V29+X29+Z29+AB29+AD29+AF29</f>
        <v>298</v>
      </c>
      <c r="AI29" s="13">
        <f>AH29*0.2</f>
        <v>59.6</v>
      </c>
      <c r="AJ29" s="11">
        <f>W29+Y29+AA29+AC29+AE29+AG29</f>
        <v>0</v>
      </c>
      <c r="AK29" s="13">
        <v>6</v>
      </c>
      <c r="AL29" s="13">
        <f>J29+K29+M29+N29+P29+Q29+R29+T29+U29+AI29+AJ29+AK29</f>
        <v>132.8</v>
      </c>
      <c r="AO29" s="92">
        <f>C29</f>
        <v>1659</v>
      </c>
      <c r="AQ29" s="92" t="str">
        <f aca="true" t="shared" si="5" ref="AQ29:AS32">E29</f>
        <v>Desiree van Lambalgen-van Hierden</v>
      </c>
      <c r="AR29" s="88">
        <f t="shared" si="5"/>
        <v>0</v>
      </c>
      <c r="AS29" s="92" t="str">
        <f t="shared" si="5"/>
        <v>1po2</v>
      </c>
    </row>
    <row r="30" spans="2:45" ht="12.75">
      <c r="B30" s="11">
        <f>AM30</f>
        <v>0</v>
      </c>
      <c r="C30" s="88">
        <f>inschrijving!E29</f>
        <v>3177</v>
      </c>
      <c r="D30" s="89"/>
      <c r="E30" s="88" t="str">
        <f>inschrijving!G29</f>
        <v>Ramona Theunisse</v>
      </c>
      <c r="F30" s="88">
        <f>inschrijving!H29</f>
        <v>0</v>
      </c>
      <c r="G30" s="88" t="str">
        <f>inschrijving!K29</f>
        <v>1po1</v>
      </c>
      <c r="H30" s="143">
        <v>151</v>
      </c>
      <c r="I30" s="143">
        <v>166</v>
      </c>
      <c r="J30" s="13">
        <f>160-(((H30+I30)*0.64)/2)</f>
        <v>58.56</v>
      </c>
      <c r="L30" s="90">
        <v>29.07</v>
      </c>
      <c r="M30" s="11">
        <v>0</v>
      </c>
      <c r="N30" s="13">
        <v>0</v>
      </c>
      <c r="O30" s="90">
        <v>7.39</v>
      </c>
      <c r="P30" s="91">
        <v>0</v>
      </c>
      <c r="Q30" s="13">
        <v>0</v>
      </c>
      <c r="S30" s="90">
        <v>36</v>
      </c>
      <c r="T30" s="91">
        <v>0</v>
      </c>
      <c r="U30" s="13">
        <v>0</v>
      </c>
      <c r="V30" s="33">
        <v>50</v>
      </c>
      <c r="W30" s="33">
        <v>0</v>
      </c>
      <c r="X30" s="33">
        <v>44</v>
      </c>
      <c r="Y30" s="33">
        <v>0</v>
      </c>
      <c r="Z30" s="33">
        <v>61</v>
      </c>
      <c r="AA30" s="33">
        <v>0</v>
      </c>
      <c r="AB30" s="33">
        <v>51</v>
      </c>
      <c r="AC30" s="33">
        <v>0</v>
      </c>
      <c r="AD30" s="33">
        <v>64</v>
      </c>
      <c r="AE30" s="33">
        <v>0</v>
      </c>
      <c r="AF30" s="33">
        <v>48</v>
      </c>
      <c r="AG30" s="33">
        <v>0</v>
      </c>
      <c r="AH30" s="33">
        <f>V30+X30+Z30+AB30+AD30+AF30</f>
        <v>318</v>
      </c>
      <c r="AI30" s="13">
        <f>AH30*0.2</f>
        <v>63.6</v>
      </c>
      <c r="AJ30" s="11">
        <f>W30+Y30+AA30+AC30+AE30+AG30</f>
        <v>0</v>
      </c>
      <c r="AK30" s="13">
        <v>12</v>
      </c>
      <c r="AL30" s="13">
        <f>J30+K30+M30+N30+P30+Q30+R30+T30+U30+AI30+AJ30+AK30</f>
        <v>134.16</v>
      </c>
      <c r="AO30" s="92">
        <f>C30</f>
        <v>3177</v>
      </c>
      <c r="AQ30" s="92" t="str">
        <f t="shared" si="5"/>
        <v>Ramona Theunisse</v>
      </c>
      <c r="AR30" s="88">
        <f t="shared" si="5"/>
        <v>0</v>
      </c>
      <c r="AS30" s="92" t="str">
        <f t="shared" si="5"/>
        <v>1po1</v>
      </c>
    </row>
    <row r="31" spans="2:45" ht="12.75">
      <c r="B31" s="11">
        <f>AM31</f>
        <v>0</v>
      </c>
      <c r="C31" s="88">
        <f>inschrijving!E32</f>
        <v>859</v>
      </c>
      <c r="D31" s="89"/>
      <c r="E31" s="88" t="str">
        <f>inschrijving!G32</f>
        <v>Louis van Haren</v>
      </c>
      <c r="F31" s="88">
        <f>inschrijving!H32</f>
        <v>0</v>
      </c>
      <c r="G31" s="88" t="str">
        <f>inschrijving!K32</f>
        <v>1po2</v>
      </c>
      <c r="H31" s="143">
        <v>141</v>
      </c>
      <c r="I31" s="143">
        <v>158</v>
      </c>
      <c r="J31" s="13">
        <f>160-(((H31+I31)*0.64)/2)</f>
        <v>64.32</v>
      </c>
      <c r="L31" s="90">
        <v>26.11</v>
      </c>
      <c r="M31" s="11">
        <v>0</v>
      </c>
      <c r="N31" s="13">
        <v>0</v>
      </c>
      <c r="O31" s="90">
        <v>8.41</v>
      </c>
      <c r="P31" s="91">
        <v>0</v>
      </c>
      <c r="Q31" s="13">
        <v>0</v>
      </c>
      <c r="S31" s="90">
        <v>33.25</v>
      </c>
      <c r="T31" s="91">
        <v>0</v>
      </c>
      <c r="U31" s="13">
        <v>0</v>
      </c>
      <c r="V31" s="33">
        <v>60</v>
      </c>
      <c r="W31" s="33">
        <v>0</v>
      </c>
      <c r="X31" s="33">
        <v>43</v>
      </c>
      <c r="Y31" s="33">
        <v>0</v>
      </c>
      <c r="Z31" s="33">
        <v>71</v>
      </c>
      <c r="AA31" s="33">
        <v>0</v>
      </c>
      <c r="AB31" s="33">
        <v>55</v>
      </c>
      <c r="AC31" s="33">
        <v>0</v>
      </c>
      <c r="AD31" s="33">
        <v>83</v>
      </c>
      <c r="AE31" s="33">
        <v>0</v>
      </c>
      <c r="AF31" s="33">
        <v>54</v>
      </c>
      <c r="AG31" s="33">
        <v>0</v>
      </c>
      <c r="AH31" s="33">
        <f>V31+X31+Z31+AB31+AD31+AF31</f>
        <v>366</v>
      </c>
      <c r="AI31" s="13">
        <f>AH31*0.2</f>
        <v>73.2</v>
      </c>
      <c r="AJ31" s="11">
        <f>W31+Y31+AA31+AC31+AE31+AG31</f>
        <v>0</v>
      </c>
      <c r="AK31" s="13">
        <v>3</v>
      </c>
      <c r="AL31" s="13">
        <f>J31+K31+M31+N31+P31+Q31+R31+T31+U31+AI31+AJ31+AK31</f>
        <v>140.51999999999998</v>
      </c>
      <c r="AO31" s="92">
        <f>C31</f>
        <v>859</v>
      </c>
      <c r="AQ31" s="92" t="str">
        <f t="shared" si="5"/>
        <v>Louis van Haren</v>
      </c>
      <c r="AR31" s="88">
        <f t="shared" si="5"/>
        <v>0</v>
      </c>
      <c r="AS31" s="92" t="str">
        <f t="shared" si="5"/>
        <v>1po2</v>
      </c>
    </row>
    <row r="32" spans="2:45" ht="12.75">
      <c r="B32" s="11">
        <f>AM32</f>
        <v>0</v>
      </c>
      <c r="C32" s="88">
        <f>inschrijving!E30</f>
        <v>3192</v>
      </c>
      <c r="D32" s="89"/>
      <c r="E32" s="88" t="str">
        <f>inschrijving!G30</f>
        <v>Marieke Witteveen-Versluis</v>
      </c>
      <c r="F32" s="88">
        <f>inschrijving!H30</f>
        <v>0</v>
      </c>
      <c r="G32" s="88" t="str">
        <f>inschrijving!K30</f>
        <v>1po1</v>
      </c>
      <c r="H32" s="143">
        <v>137</v>
      </c>
      <c r="I32" s="143">
        <v>149</v>
      </c>
      <c r="J32" s="13">
        <f>160-(((H32+I32)*0.64)/2)</f>
        <v>68.48</v>
      </c>
      <c r="L32" s="90">
        <v>28.37</v>
      </c>
      <c r="M32" s="11">
        <v>0</v>
      </c>
      <c r="N32" s="13">
        <v>0</v>
      </c>
      <c r="O32" s="90">
        <v>9.16</v>
      </c>
      <c r="P32" s="91">
        <v>0</v>
      </c>
      <c r="Q32" s="13">
        <v>0</v>
      </c>
      <c r="S32" s="90">
        <v>36.4</v>
      </c>
      <c r="T32" s="91">
        <v>0</v>
      </c>
      <c r="U32" s="13">
        <v>0</v>
      </c>
      <c r="V32" s="33">
        <v>49</v>
      </c>
      <c r="W32" s="33">
        <v>0</v>
      </c>
      <c r="X32" s="33">
        <v>42</v>
      </c>
      <c r="Y32" s="33">
        <v>0</v>
      </c>
      <c r="Z32" s="33">
        <v>65</v>
      </c>
      <c r="AA32" s="33">
        <v>0</v>
      </c>
      <c r="AB32" s="33">
        <v>58</v>
      </c>
      <c r="AC32" s="33">
        <v>0</v>
      </c>
      <c r="AD32" s="33">
        <v>68</v>
      </c>
      <c r="AE32" s="33">
        <v>0</v>
      </c>
      <c r="AF32" s="33">
        <v>53</v>
      </c>
      <c r="AG32" s="33">
        <v>0</v>
      </c>
      <c r="AH32" s="33">
        <f>V32+X32+Z32+AB32+AD32+AF32</f>
        <v>335</v>
      </c>
      <c r="AI32" s="13">
        <f>AH32*0.2</f>
        <v>67</v>
      </c>
      <c r="AJ32" s="11">
        <f>W32+Y32+AA32+AC32+AE32+AG32</f>
        <v>0</v>
      </c>
      <c r="AK32" s="13">
        <v>6</v>
      </c>
      <c r="AL32" s="13">
        <f>J32+K32+M32+N32+P32+Q32+R32+T32+U32+AI32+AJ32+AK32</f>
        <v>141.48000000000002</v>
      </c>
      <c r="AO32" s="92">
        <f>C32</f>
        <v>3192</v>
      </c>
      <c r="AQ32" s="92" t="str">
        <f t="shared" si="5"/>
        <v>Marieke Witteveen-Versluis</v>
      </c>
      <c r="AR32" s="88">
        <f t="shared" si="5"/>
        <v>0</v>
      </c>
      <c r="AS32" s="92" t="str">
        <f t="shared" si="5"/>
        <v>1po1</v>
      </c>
    </row>
    <row r="33" spans="3:45" ht="12.75">
      <c r="C33" s="88"/>
      <c r="D33" s="89"/>
      <c r="E33" s="88"/>
      <c r="F33" s="88"/>
      <c r="G33" s="88"/>
      <c r="AO33" s="92"/>
      <c r="AQ33" s="92"/>
      <c r="AR33" s="88"/>
      <c r="AS33" s="92"/>
    </row>
    <row r="34" spans="2:45" ht="12.75">
      <c r="B34" s="11">
        <v>1</v>
      </c>
      <c r="C34" s="88">
        <f>inschrijving!E34</f>
        <v>1602</v>
      </c>
      <c r="D34" s="89"/>
      <c r="E34" s="88" t="str">
        <f>inschrijving!G34</f>
        <v>Francisca Lanke</v>
      </c>
      <c r="F34" s="88">
        <f>inschrijving!H34</f>
        <v>0</v>
      </c>
      <c r="G34" s="88" t="str">
        <f>inschrijving!K34</f>
        <v>1po3</v>
      </c>
      <c r="H34" s="143">
        <v>164</v>
      </c>
      <c r="I34" s="143">
        <v>168</v>
      </c>
      <c r="J34" s="13">
        <f>160-(((H34+I34)*0.64)/2)</f>
        <v>53.75999999999999</v>
      </c>
      <c r="L34" s="90">
        <v>26.33</v>
      </c>
      <c r="M34" s="11">
        <v>0</v>
      </c>
      <c r="N34" s="13">
        <v>0</v>
      </c>
      <c r="O34" s="90">
        <v>8.32</v>
      </c>
      <c r="P34" s="91">
        <v>0</v>
      </c>
      <c r="Q34" s="13">
        <v>0</v>
      </c>
      <c r="S34" s="90">
        <v>32.15</v>
      </c>
      <c r="T34" s="91">
        <v>0</v>
      </c>
      <c r="U34" s="13">
        <v>0</v>
      </c>
      <c r="V34" s="33">
        <v>45</v>
      </c>
      <c r="W34" s="33">
        <v>0</v>
      </c>
      <c r="X34" s="33">
        <v>40</v>
      </c>
      <c r="Y34" s="33">
        <v>0</v>
      </c>
      <c r="Z34" s="146">
        <v>54</v>
      </c>
      <c r="AA34" s="33">
        <v>0</v>
      </c>
      <c r="AB34" s="33">
        <v>55</v>
      </c>
      <c r="AC34" s="33">
        <v>0</v>
      </c>
      <c r="AD34" s="33">
        <v>63</v>
      </c>
      <c r="AE34" s="33">
        <v>0</v>
      </c>
      <c r="AF34" s="33">
        <v>47</v>
      </c>
      <c r="AG34" s="33">
        <v>0</v>
      </c>
      <c r="AH34" s="33">
        <f>V34+X34+Z34+AB34+AD34+AF34</f>
        <v>304</v>
      </c>
      <c r="AI34" s="13">
        <f>AH34*0.2</f>
        <v>60.800000000000004</v>
      </c>
      <c r="AJ34" s="11">
        <f>W34+Y34+AA34+AC34+AE34+AG34</f>
        <v>0</v>
      </c>
      <c r="AK34" s="13">
        <v>0</v>
      </c>
      <c r="AL34" s="13">
        <f>J34+K34+M34+N34+P34+Q34+R34+T34+U34+AI34+AJ34+AK34</f>
        <v>114.56</v>
      </c>
      <c r="AO34" s="92">
        <f>C34</f>
        <v>1602</v>
      </c>
      <c r="AQ34" s="92" t="str">
        <f aca="true" t="shared" si="6" ref="AQ34:AS36">E34</f>
        <v>Francisca Lanke</v>
      </c>
      <c r="AR34" s="88">
        <f t="shared" si="6"/>
        <v>0</v>
      </c>
      <c r="AS34" s="92" t="str">
        <f t="shared" si="6"/>
        <v>1po3</v>
      </c>
    </row>
    <row r="35" spans="2:45" ht="12.75">
      <c r="B35" s="11">
        <f>AM35</f>
        <v>0</v>
      </c>
      <c r="C35" s="88">
        <f>inschrijving!E33</f>
        <v>165</v>
      </c>
      <c r="D35" s="89"/>
      <c r="E35" s="88" t="str">
        <f>inschrijving!G33</f>
        <v>Joop Aalderink</v>
      </c>
      <c r="F35" s="88">
        <f>inschrijving!H33</f>
        <v>0</v>
      </c>
      <c r="G35" s="88" t="str">
        <f>inschrijving!K33</f>
        <v>1po3</v>
      </c>
      <c r="H35" s="143">
        <v>139</v>
      </c>
      <c r="I35" s="143">
        <v>137</v>
      </c>
      <c r="J35" s="13">
        <f>160-(((H35+I35)*0.64)/2)</f>
        <v>71.67999999999999</v>
      </c>
      <c r="K35" s="13">
        <v>5</v>
      </c>
      <c r="L35" s="90">
        <v>27.03</v>
      </c>
      <c r="M35" s="11">
        <v>0</v>
      </c>
      <c r="N35" s="13">
        <v>0</v>
      </c>
      <c r="O35" s="90">
        <v>9.44</v>
      </c>
      <c r="P35" s="91">
        <v>0</v>
      </c>
      <c r="Q35" s="13">
        <v>0</v>
      </c>
      <c r="S35" s="90">
        <v>32.55</v>
      </c>
      <c r="T35" s="91">
        <v>0</v>
      </c>
      <c r="U35" s="13">
        <v>0</v>
      </c>
      <c r="V35" s="33">
        <v>45</v>
      </c>
      <c r="W35" s="33">
        <v>0</v>
      </c>
      <c r="X35" s="33">
        <v>39</v>
      </c>
      <c r="Y35" s="33">
        <v>0</v>
      </c>
      <c r="Z35" s="33">
        <v>57</v>
      </c>
      <c r="AA35" s="33">
        <v>0</v>
      </c>
      <c r="AB35" s="33">
        <v>46</v>
      </c>
      <c r="AC35" s="33">
        <v>0</v>
      </c>
      <c r="AD35" s="33">
        <v>55</v>
      </c>
      <c r="AE35" s="33">
        <v>0</v>
      </c>
      <c r="AF35" s="33">
        <v>46</v>
      </c>
      <c r="AG35" s="33">
        <v>0</v>
      </c>
      <c r="AH35" s="33">
        <f>V35+X35+Z35+AB35+AD35+AF35</f>
        <v>288</v>
      </c>
      <c r="AI35" s="13">
        <f>AH35*0.2</f>
        <v>57.6</v>
      </c>
      <c r="AJ35" s="11">
        <f>W35+Y35+AA35+AC35+AE35+AG35</f>
        <v>0</v>
      </c>
      <c r="AK35" s="13">
        <v>9</v>
      </c>
      <c r="AL35" s="13">
        <f>J35+K35+M35+N35+P35+Q35+R35+T35+U35+AI35+AJ35+AK35</f>
        <v>143.28</v>
      </c>
      <c r="AO35" s="92">
        <f>C35</f>
        <v>165</v>
      </c>
      <c r="AQ35" s="92" t="str">
        <f t="shared" si="6"/>
        <v>Joop Aalderink</v>
      </c>
      <c r="AR35" s="88">
        <f t="shared" si="6"/>
        <v>0</v>
      </c>
      <c r="AS35" s="92" t="str">
        <f t="shared" si="6"/>
        <v>1po3</v>
      </c>
    </row>
    <row r="36" spans="2:45" ht="12.75">
      <c r="B36" s="11">
        <f>AM36</f>
        <v>0</v>
      </c>
      <c r="C36" s="88">
        <f>inschrijving!E35</f>
        <v>1501</v>
      </c>
      <c r="D36" s="89"/>
      <c r="E36" s="88" t="str">
        <f>inschrijving!G35</f>
        <v>Jurgen Tijssen</v>
      </c>
      <c r="F36" s="88">
        <f>inschrijving!H35</f>
        <v>0</v>
      </c>
      <c r="G36" s="88" t="str">
        <f>inschrijving!K35</f>
        <v>1po3</v>
      </c>
      <c r="H36" s="143">
        <v>143</v>
      </c>
      <c r="I36" s="143">
        <v>142</v>
      </c>
      <c r="J36" s="13">
        <f>160-(((H36+I36)*0.64)/2)</f>
        <v>68.8</v>
      </c>
      <c r="L36" s="90" t="s">
        <v>171</v>
      </c>
      <c r="M36" s="11" t="s">
        <v>171</v>
      </c>
      <c r="N36" s="13" t="s">
        <v>171</v>
      </c>
      <c r="O36" s="90" t="s">
        <v>171</v>
      </c>
      <c r="P36" s="91" t="s">
        <v>171</v>
      </c>
      <c r="Q36" s="13" t="s">
        <v>171</v>
      </c>
      <c r="R36" s="11" t="s">
        <v>171</v>
      </c>
      <c r="S36" s="90" t="s">
        <v>171</v>
      </c>
      <c r="T36" s="91" t="s">
        <v>171</v>
      </c>
      <c r="U36" s="13" t="s">
        <v>171</v>
      </c>
      <c r="V36" s="33" t="s">
        <v>171</v>
      </c>
      <c r="W36" s="33" t="s">
        <v>171</v>
      </c>
      <c r="X36" s="33" t="s">
        <v>171</v>
      </c>
      <c r="Y36" s="33" t="s">
        <v>171</v>
      </c>
      <c r="Z36" s="33" t="s">
        <v>171</v>
      </c>
      <c r="AA36" s="33" t="s">
        <v>171</v>
      </c>
      <c r="AB36" s="33" t="s">
        <v>171</v>
      </c>
      <c r="AC36" s="33" t="s">
        <v>171</v>
      </c>
      <c r="AD36" s="33" t="s">
        <v>171</v>
      </c>
      <c r="AE36" s="33" t="s">
        <v>171</v>
      </c>
      <c r="AF36" s="33" t="s">
        <v>171</v>
      </c>
      <c r="AG36" s="33" t="s">
        <v>171</v>
      </c>
      <c r="AH36" s="33" t="e">
        <f>V36+X36+Z36+AB36+AD36+AF36</f>
        <v>#VALUE!</v>
      </c>
      <c r="AI36" s="13" t="e">
        <f>AH36*0.2</f>
        <v>#VALUE!</v>
      </c>
      <c r="AJ36" s="11" t="e">
        <f>W36+Y36+AA36+AC36+AE36+AG36</f>
        <v>#VALUE!</v>
      </c>
      <c r="AK36" s="13">
        <v>6</v>
      </c>
      <c r="AL36" s="13" t="e">
        <f>J36+K36+M36+N36+P36+Q36+R36+T36+U36+AI36+AJ36+AK36</f>
        <v>#VALUE!</v>
      </c>
      <c r="AO36" s="92">
        <f>C36</f>
        <v>1501</v>
      </c>
      <c r="AQ36" s="92" t="str">
        <f t="shared" si="6"/>
        <v>Jurgen Tijssen</v>
      </c>
      <c r="AR36" s="88">
        <f t="shared" si="6"/>
        <v>0</v>
      </c>
      <c r="AS36" s="92" t="str">
        <f t="shared" si="6"/>
        <v>1po3</v>
      </c>
    </row>
    <row r="37" spans="3:45" ht="12.75">
      <c r="C37" s="88"/>
      <c r="D37" s="89"/>
      <c r="E37" s="88"/>
      <c r="F37" s="88"/>
      <c r="G37" s="88"/>
      <c r="AO37" s="92"/>
      <c r="AQ37" s="92"/>
      <c r="AR37" s="88"/>
      <c r="AS37" s="92"/>
    </row>
    <row r="38" spans="2:45" ht="12.75">
      <c r="B38" s="11">
        <v>1</v>
      </c>
      <c r="C38" s="88">
        <f>inschrijving!E38</f>
        <v>2114</v>
      </c>
      <c r="D38" s="89"/>
      <c r="E38" s="88" t="str">
        <f>inschrijving!G38</f>
        <v>Sven Jansen</v>
      </c>
      <c r="F38" s="88">
        <f>inschrijving!H38</f>
        <v>0</v>
      </c>
      <c r="G38" s="88" t="str">
        <f>inschrijving!K38</f>
        <v>2po1</v>
      </c>
      <c r="H38" s="143">
        <v>142</v>
      </c>
      <c r="I38" s="143">
        <v>153</v>
      </c>
      <c r="J38" s="13">
        <f>160-(((H38+I38)*0.64)/2)</f>
        <v>65.6</v>
      </c>
      <c r="L38" s="90">
        <v>29.16</v>
      </c>
      <c r="M38" s="11">
        <v>0</v>
      </c>
      <c r="N38" s="13">
        <v>0</v>
      </c>
      <c r="O38" s="90">
        <v>10.27</v>
      </c>
      <c r="P38" s="91">
        <v>0</v>
      </c>
      <c r="Q38" s="13">
        <v>0</v>
      </c>
      <c r="S38" s="90">
        <v>36.41</v>
      </c>
      <c r="T38" s="91">
        <v>0</v>
      </c>
      <c r="U38" s="13">
        <v>0</v>
      </c>
      <c r="V38" s="33">
        <v>43</v>
      </c>
      <c r="W38" s="33">
        <v>0</v>
      </c>
      <c r="X38" s="33">
        <v>35</v>
      </c>
      <c r="Y38" s="33">
        <v>0</v>
      </c>
      <c r="Z38" s="33">
        <v>59</v>
      </c>
      <c r="AA38" s="33">
        <v>0</v>
      </c>
      <c r="AB38" s="33">
        <v>47</v>
      </c>
      <c r="AC38" s="33">
        <v>0</v>
      </c>
      <c r="AD38" s="33">
        <v>57</v>
      </c>
      <c r="AE38" s="33">
        <v>0</v>
      </c>
      <c r="AF38" s="33">
        <v>44</v>
      </c>
      <c r="AG38" s="33">
        <v>0</v>
      </c>
      <c r="AH38" s="33">
        <f>V38+X38+Z38+AB38+AD38+AF38</f>
        <v>285</v>
      </c>
      <c r="AI38" s="13">
        <f>AH38*0.2</f>
        <v>57</v>
      </c>
      <c r="AJ38" s="11">
        <f>W38+Y38+AA38+AC38+AE38+AG38</f>
        <v>0</v>
      </c>
      <c r="AK38" s="13">
        <v>0</v>
      </c>
      <c r="AL38" s="13">
        <f>J38+K38+M38+N38+P38+Q38+R38+T38+U38+AI38+AJ38+AK38</f>
        <v>122.6</v>
      </c>
      <c r="AO38" s="92">
        <f>C38</f>
        <v>2114</v>
      </c>
      <c r="AQ38" s="92" t="str">
        <f aca="true" t="shared" si="7" ref="AQ38:AS42">E38</f>
        <v>Sven Jansen</v>
      </c>
      <c r="AR38" s="88">
        <f t="shared" si="7"/>
        <v>0</v>
      </c>
      <c r="AS38" s="92" t="str">
        <f t="shared" si="7"/>
        <v>2po1</v>
      </c>
    </row>
    <row r="39" spans="2:45" ht="12.75">
      <c r="B39" s="11">
        <v>2</v>
      </c>
      <c r="C39" s="88">
        <f>inschrijving!E40</f>
        <v>170</v>
      </c>
      <c r="D39" s="89"/>
      <c r="E39" s="88" t="str">
        <f>inschrijving!G40</f>
        <v>Klaas de Haan</v>
      </c>
      <c r="F39" s="88">
        <f>inschrijving!H40</f>
        <v>0</v>
      </c>
      <c r="G39" s="88" t="str">
        <f>inschrijving!K40</f>
        <v>2po3</v>
      </c>
      <c r="H39" s="143">
        <v>157</v>
      </c>
      <c r="I39" s="143">
        <v>162</v>
      </c>
      <c r="J39" s="13">
        <f>160-(((H39+I39)*0.64)/2)</f>
        <v>57.92</v>
      </c>
      <c r="L39" s="90">
        <v>26.41</v>
      </c>
      <c r="M39" s="11">
        <v>0</v>
      </c>
      <c r="N39" s="13">
        <v>0</v>
      </c>
      <c r="O39" s="90">
        <v>9.31</v>
      </c>
      <c r="P39" s="91">
        <v>0</v>
      </c>
      <c r="Q39" s="13">
        <v>0</v>
      </c>
      <c r="S39" s="90">
        <v>33.1</v>
      </c>
      <c r="T39" s="91">
        <v>0</v>
      </c>
      <c r="U39" s="13">
        <v>0</v>
      </c>
      <c r="V39" s="33">
        <v>50</v>
      </c>
      <c r="W39" s="33">
        <v>0</v>
      </c>
      <c r="X39" s="33">
        <v>43</v>
      </c>
      <c r="Y39" s="33">
        <v>0</v>
      </c>
      <c r="Z39" s="33">
        <v>68</v>
      </c>
      <c r="AA39" s="33">
        <v>0</v>
      </c>
      <c r="AB39" s="33">
        <v>56</v>
      </c>
      <c r="AC39" s="33">
        <v>0</v>
      </c>
      <c r="AD39" s="33">
        <v>64</v>
      </c>
      <c r="AE39" s="33">
        <v>0</v>
      </c>
      <c r="AF39" s="33">
        <v>54</v>
      </c>
      <c r="AG39" s="33">
        <v>0</v>
      </c>
      <c r="AH39" s="33">
        <f>V39+X39+Z39+AB39+AD39+AF39</f>
        <v>335</v>
      </c>
      <c r="AI39" s="13">
        <f>AH39*0.2</f>
        <v>67</v>
      </c>
      <c r="AJ39" s="11">
        <f>W39+Y39+AA39+AC39+AE39+AG39</f>
        <v>0</v>
      </c>
      <c r="AK39" s="13">
        <v>9</v>
      </c>
      <c r="AL39" s="13">
        <f>J39+K39+M39+N39+P39+Q39+R39+T39+U39+AI39+AJ39+AK39</f>
        <v>133.92000000000002</v>
      </c>
      <c r="AO39" s="92">
        <f>C39</f>
        <v>170</v>
      </c>
      <c r="AQ39" s="92" t="str">
        <f t="shared" si="7"/>
        <v>Klaas de Haan</v>
      </c>
      <c r="AR39" s="88">
        <f t="shared" si="7"/>
        <v>0</v>
      </c>
      <c r="AS39" s="92" t="str">
        <f t="shared" si="7"/>
        <v>2po3</v>
      </c>
    </row>
    <row r="40" spans="2:45" ht="12.75">
      <c r="B40" s="11">
        <v>0</v>
      </c>
      <c r="C40" s="88">
        <f>inschrijving!E39</f>
        <v>701</v>
      </c>
      <c r="D40" s="89"/>
      <c r="E40" s="88" t="str">
        <f>inschrijving!G39</f>
        <v>Geert Pol</v>
      </c>
      <c r="F40" s="88">
        <f>inschrijving!H39</f>
        <v>0</v>
      </c>
      <c r="G40" s="88" t="str">
        <f>inschrijving!K39</f>
        <v>2po3</v>
      </c>
      <c r="H40" s="143">
        <v>154</v>
      </c>
      <c r="I40" s="143">
        <v>167</v>
      </c>
      <c r="J40" s="13">
        <f>160-(((H40+I40)*0.64)/2)</f>
        <v>57.28</v>
      </c>
      <c r="L40" s="90">
        <v>26.32</v>
      </c>
      <c r="M40" s="11">
        <v>0</v>
      </c>
      <c r="N40" s="13">
        <v>0</v>
      </c>
      <c r="O40" s="90">
        <v>9.28</v>
      </c>
      <c r="P40" s="91">
        <v>0</v>
      </c>
      <c r="Q40" s="13">
        <v>0</v>
      </c>
      <c r="S40" s="90">
        <v>33.13</v>
      </c>
      <c r="T40" s="91">
        <v>0</v>
      </c>
      <c r="U40" s="13">
        <v>0</v>
      </c>
      <c r="V40" s="33">
        <v>53</v>
      </c>
      <c r="W40" s="33">
        <v>0</v>
      </c>
      <c r="X40" s="33">
        <v>46</v>
      </c>
      <c r="Y40" s="33">
        <v>0</v>
      </c>
      <c r="Z40" s="33">
        <v>65</v>
      </c>
      <c r="AA40" s="33">
        <v>0</v>
      </c>
      <c r="AB40" s="33">
        <v>50</v>
      </c>
      <c r="AC40" s="33">
        <v>0</v>
      </c>
      <c r="AD40" s="33">
        <v>70</v>
      </c>
      <c r="AE40" s="33">
        <v>0</v>
      </c>
      <c r="AF40" s="33">
        <v>51</v>
      </c>
      <c r="AG40" s="33">
        <v>0</v>
      </c>
      <c r="AH40" s="33">
        <f>V40+X40+Z40+AB40+AD40+AF40</f>
        <v>335</v>
      </c>
      <c r="AI40" s="13">
        <f>AH40*0.2</f>
        <v>67</v>
      </c>
      <c r="AJ40" s="11">
        <f>W40+Y40+AA40+AC40+AE40+AG40</f>
        <v>0</v>
      </c>
      <c r="AK40" s="13">
        <v>11</v>
      </c>
      <c r="AL40" s="13">
        <f>J40+K40+M40+N40+P40+Q40+R40+T40+U40+AI40+AJ40+AK40</f>
        <v>135.28</v>
      </c>
      <c r="AO40" s="92">
        <f>C40</f>
        <v>701</v>
      </c>
      <c r="AQ40" s="92" t="str">
        <f t="shared" si="7"/>
        <v>Geert Pol</v>
      </c>
      <c r="AR40" s="88">
        <f t="shared" si="7"/>
        <v>0</v>
      </c>
      <c r="AS40" s="92" t="str">
        <f t="shared" si="7"/>
        <v>2po3</v>
      </c>
    </row>
    <row r="41" spans="2:45" ht="12.75">
      <c r="B41" s="11">
        <f>AM41</f>
        <v>0</v>
      </c>
      <c r="C41" s="88">
        <f>inschrijving!E36</f>
        <v>2170</v>
      </c>
      <c r="D41" s="89"/>
      <c r="E41" s="88" t="str">
        <f>inschrijving!G36</f>
        <v>Ramon Oosterveld</v>
      </c>
      <c r="F41" s="88">
        <f>inschrijving!H36</f>
        <v>0</v>
      </c>
      <c r="G41" s="88" t="str">
        <f>inschrijving!K36</f>
        <v>2po1</v>
      </c>
      <c r="H41" s="143">
        <v>132</v>
      </c>
      <c r="I41" s="143">
        <v>140</v>
      </c>
      <c r="J41" s="13">
        <f>160-(((H41+I41)*0.64)/2)</f>
        <v>72.96</v>
      </c>
      <c r="L41" s="90">
        <v>28.53</v>
      </c>
      <c r="M41" s="11">
        <v>0</v>
      </c>
      <c r="N41" s="13">
        <v>0</v>
      </c>
      <c r="O41" s="90">
        <v>11.18</v>
      </c>
      <c r="P41" s="91">
        <v>0</v>
      </c>
      <c r="Q41" s="13">
        <v>0</v>
      </c>
      <c r="S41" s="90">
        <v>36.38</v>
      </c>
      <c r="T41" s="91">
        <v>0</v>
      </c>
      <c r="U41" s="13">
        <v>0</v>
      </c>
      <c r="V41" s="33">
        <v>47</v>
      </c>
      <c r="W41" s="33">
        <v>0</v>
      </c>
      <c r="X41" s="33">
        <v>41</v>
      </c>
      <c r="Y41" s="33">
        <v>0</v>
      </c>
      <c r="Z41" s="33">
        <v>60</v>
      </c>
      <c r="AA41" s="33">
        <v>0</v>
      </c>
      <c r="AB41" s="33">
        <v>49</v>
      </c>
      <c r="AC41" s="33">
        <v>0</v>
      </c>
      <c r="AD41" s="33">
        <v>60</v>
      </c>
      <c r="AE41" s="33">
        <v>0</v>
      </c>
      <c r="AF41" s="33">
        <v>57</v>
      </c>
      <c r="AG41" s="33">
        <v>20</v>
      </c>
      <c r="AH41" s="33">
        <f>V41+X41+Z41+AB41+AD41+AF41</f>
        <v>314</v>
      </c>
      <c r="AI41" s="13">
        <f>AH41*0.2</f>
        <v>62.800000000000004</v>
      </c>
      <c r="AJ41" s="11">
        <f>W41+Y41+AA41+AC41+AE41+AG41</f>
        <v>20</v>
      </c>
      <c r="AK41" s="13">
        <v>0</v>
      </c>
      <c r="AL41" s="13">
        <f>J41+K41+M41+N41+P41+Q41+R41+T41+U41+AI41+AJ41+AK41</f>
        <v>155.76</v>
      </c>
      <c r="AO41" s="92">
        <f>C41</f>
        <v>2170</v>
      </c>
      <c r="AQ41" s="92" t="str">
        <f t="shared" si="7"/>
        <v>Ramon Oosterveld</v>
      </c>
      <c r="AR41" s="88">
        <f t="shared" si="7"/>
        <v>0</v>
      </c>
      <c r="AS41" s="92" t="str">
        <f t="shared" si="7"/>
        <v>2po1</v>
      </c>
    </row>
    <row r="42" spans="2:45" ht="12.75">
      <c r="B42" s="11">
        <v>0</v>
      </c>
      <c r="C42" s="88">
        <f>inschrijving!E37</f>
        <v>1884</v>
      </c>
      <c r="D42" s="89"/>
      <c r="E42" s="88" t="str">
        <f>inschrijving!G37</f>
        <v>Marco de Winkel</v>
      </c>
      <c r="F42" s="88">
        <f>inschrijving!H37</f>
        <v>0</v>
      </c>
      <c r="G42" s="88" t="str">
        <f>inschrijving!K37</f>
        <v>2po1</v>
      </c>
      <c r="H42" s="143">
        <v>131</v>
      </c>
      <c r="I42" s="143">
        <v>149</v>
      </c>
      <c r="J42" s="13">
        <f>160-(((H42+I42)*0.64)/2)</f>
        <v>70.39999999999999</v>
      </c>
      <c r="L42" s="90">
        <v>28.26</v>
      </c>
      <c r="M42" s="11">
        <v>0</v>
      </c>
      <c r="N42" s="13">
        <v>0</v>
      </c>
      <c r="O42" s="90">
        <v>10.19</v>
      </c>
      <c r="P42" s="91">
        <v>0</v>
      </c>
      <c r="Q42" s="13">
        <v>0</v>
      </c>
      <c r="S42" s="90">
        <v>36.27</v>
      </c>
      <c r="T42" s="91">
        <v>0</v>
      </c>
      <c r="U42" s="13">
        <v>0</v>
      </c>
      <c r="V42" s="33">
        <v>64</v>
      </c>
      <c r="W42" s="33">
        <v>0</v>
      </c>
      <c r="X42" s="33">
        <v>51</v>
      </c>
      <c r="Y42" s="33">
        <v>0</v>
      </c>
      <c r="Z42" s="33">
        <v>97</v>
      </c>
      <c r="AA42" s="33">
        <v>0</v>
      </c>
      <c r="AB42" s="33">
        <v>69</v>
      </c>
      <c r="AC42" s="33">
        <v>0</v>
      </c>
      <c r="AD42" s="33">
        <v>74</v>
      </c>
      <c r="AE42" s="33">
        <v>0</v>
      </c>
      <c r="AF42" s="33">
        <v>57</v>
      </c>
      <c r="AG42" s="33">
        <v>0</v>
      </c>
      <c r="AH42" s="33">
        <f>V42+X42+Z42+AB42+AD42+AF42</f>
        <v>412</v>
      </c>
      <c r="AI42" s="13">
        <f>AH42*0.2</f>
        <v>82.4</v>
      </c>
      <c r="AJ42" s="11">
        <f>W42+Y42+AA42+AC42+AE42+AG42</f>
        <v>0</v>
      </c>
      <c r="AK42" s="13">
        <v>18.5</v>
      </c>
      <c r="AL42" s="13">
        <f>J42+K42+M42+N42+P42+Q42+R42+T42+U42+AI42+AJ42+AK42</f>
        <v>171.3</v>
      </c>
      <c r="AO42" s="92">
        <f>C42</f>
        <v>1884</v>
      </c>
      <c r="AQ42" s="92" t="str">
        <f t="shared" si="7"/>
        <v>Marco de Winkel</v>
      </c>
      <c r="AR42" s="88">
        <f t="shared" si="7"/>
        <v>0</v>
      </c>
      <c r="AS42" s="92" t="str">
        <f t="shared" si="7"/>
        <v>2po1</v>
      </c>
    </row>
    <row r="43" spans="3:45" ht="12.75">
      <c r="C43" s="88"/>
      <c r="D43" s="89"/>
      <c r="E43" s="88"/>
      <c r="F43" s="88"/>
      <c r="G43" s="88"/>
      <c r="AO43" s="92"/>
      <c r="AQ43" s="92"/>
      <c r="AR43" s="88"/>
      <c r="AS43" s="92"/>
    </row>
    <row r="44" spans="2:45" ht="12.75">
      <c r="B44" s="11">
        <v>0</v>
      </c>
      <c r="C44" s="88">
        <f>inschrijving!E41</f>
        <v>1163</v>
      </c>
      <c r="D44" s="89"/>
      <c r="E44" s="88" t="str">
        <f>inschrijving!G41</f>
        <v>Dick Bolt</v>
      </c>
      <c r="F44" s="88">
        <f>inschrijving!H41</f>
        <v>0</v>
      </c>
      <c r="G44" s="88" t="str">
        <f>inschrijving!K41</f>
        <v>tapo2</v>
      </c>
      <c r="H44" s="143">
        <v>142</v>
      </c>
      <c r="I44" s="143">
        <v>164</v>
      </c>
      <c r="J44" s="13">
        <f aca="true" t="shared" si="8" ref="J44:J46">160-(((H44+I44)*0.64)/2)</f>
        <v>62.08</v>
      </c>
      <c r="L44" s="90">
        <v>26.7</v>
      </c>
      <c r="M44" s="11">
        <v>0</v>
      </c>
      <c r="N44" s="13">
        <v>0</v>
      </c>
      <c r="O44" s="90">
        <v>11.03</v>
      </c>
      <c r="P44" s="91">
        <v>0</v>
      </c>
      <c r="Q44" s="13">
        <v>0</v>
      </c>
      <c r="S44" s="90">
        <v>34</v>
      </c>
      <c r="T44" s="91">
        <v>0</v>
      </c>
      <c r="U44" s="13">
        <v>0</v>
      </c>
      <c r="V44" s="33">
        <v>70</v>
      </c>
      <c r="W44" s="33">
        <v>0</v>
      </c>
      <c r="X44" s="33">
        <v>55</v>
      </c>
      <c r="Y44" s="33">
        <v>0</v>
      </c>
      <c r="Z44" s="33">
        <v>131</v>
      </c>
      <c r="AA44" s="33">
        <v>0</v>
      </c>
      <c r="AB44" s="33">
        <v>67</v>
      </c>
      <c r="AC44" s="33">
        <v>0</v>
      </c>
      <c r="AD44" s="33">
        <v>97</v>
      </c>
      <c r="AE44" s="33">
        <v>20</v>
      </c>
      <c r="AF44" s="33">
        <v>83</v>
      </c>
      <c r="AG44" s="33">
        <v>0</v>
      </c>
      <c r="AH44" s="33">
        <f t="shared" si="3"/>
        <v>503</v>
      </c>
      <c r="AI44" s="13">
        <f aca="true" t="shared" si="9" ref="AI44:AI46">AH44*0.2</f>
        <v>100.60000000000001</v>
      </c>
      <c r="AJ44" s="11">
        <f aca="true" t="shared" si="10" ref="AJ44:AJ46">W44+Y44+AA44+AC44+AE44+AG44</f>
        <v>20</v>
      </c>
      <c r="AK44" s="13" t="s">
        <v>172</v>
      </c>
      <c r="AL44" s="13" t="e">
        <f aca="true" t="shared" si="11" ref="AL44:AL46">J44+K44+M44+N44+P44+Q44+R44+T44+U44+AI44+AJ44+AK44</f>
        <v>#VALUE!</v>
      </c>
      <c r="AO44" s="92">
        <f aca="true" t="shared" si="12" ref="AO44:AO46">C44</f>
        <v>1163</v>
      </c>
      <c r="AQ44" s="92" t="str">
        <f aca="true" t="shared" si="13" ref="AQ44:AQ46">E44</f>
        <v>Dick Bolt</v>
      </c>
      <c r="AR44" s="88">
        <f aca="true" t="shared" si="14" ref="AR44:AR46">F44</f>
        <v>0</v>
      </c>
      <c r="AS44" s="92" t="str">
        <f aca="true" t="shared" si="15" ref="AS44:AS46">G44</f>
        <v>tapo2</v>
      </c>
    </row>
    <row r="45" spans="3:45" ht="12.75">
      <c r="C45" s="88"/>
      <c r="D45" s="89"/>
      <c r="E45" s="88"/>
      <c r="F45" s="88"/>
      <c r="G45" s="88"/>
      <c r="AO45" s="92"/>
      <c r="AQ45" s="92"/>
      <c r="AR45" s="88"/>
      <c r="AS45" s="92"/>
    </row>
    <row r="46" spans="2:45" ht="12.75">
      <c r="B46" s="11">
        <v>1</v>
      </c>
      <c r="C46" s="88">
        <f>inschrijving!E42</f>
        <v>630</v>
      </c>
      <c r="D46" s="89"/>
      <c r="E46" s="88" t="str">
        <f>inschrijving!G42</f>
        <v>Rob Dijkhuis</v>
      </c>
      <c r="F46" s="88">
        <f>inschrijving!H42</f>
        <v>0</v>
      </c>
      <c r="G46" s="88" t="str">
        <f>inschrijving!K42</f>
        <v>4po3</v>
      </c>
      <c r="H46" s="143">
        <v>145</v>
      </c>
      <c r="I46" s="143">
        <v>160</v>
      </c>
      <c r="J46" s="13">
        <f t="shared" si="8"/>
        <v>62.39999999999999</v>
      </c>
      <c r="L46" s="90">
        <v>25.59</v>
      </c>
      <c r="M46" s="11">
        <v>0</v>
      </c>
      <c r="N46" s="13">
        <v>0</v>
      </c>
      <c r="O46" s="90">
        <v>10.54</v>
      </c>
      <c r="P46" s="91">
        <v>0</v>
      </c>
      <c r="Q46" s="13">
        <v>0</v>
      </c>
      <c r="S46" s="90">
        <v>33</v>
      </c>
      <c r="T46" s="91">
        <v>0</v>
      </c>
      <c r="U46" s="13">
        <v>0</v>
      </c>
      <c r="V46" s="33">
        <v>49</v>
      </c>
      <c r="W46" s="33">
        <v>0</v>
      </c>
      <c r="X46" s="33">
        <v>40</v>
      </c>
      <c r="Y46" s="33">
        <v>0</v>
      </c>
      <c r="Z46" s="33">
        <v>78</v>
      </c>
      <c r="AA46" s="33">
        <v>0</v>
      </c>
      <c r="AB46" s="33">
        <v>64</v>
      </c>
      <c r="AC46" s="33">
        <v>0</v>
      </c>
      <c r="AD46" s="33">
        <v>70</v>
      </c>
      <c r="AE46" s="33">
        <v>0</v>
      </c>
      <c r="AF46" s="33">
        <v>56</v>
      </c>
      <c r="AG46" s="33">
        <v>0</v>
      </c>
      <c r="AH46" s="33">
        <f t="shared" si="3"/>
        <v>357</v>
      </c>
      <c r="AI46" s="13">
        <f t="shared" si="9"/>
        <v>71.4</v>
      </c>
      <c r="AJ46" s="11">
        <f t="shared" si="10"/>
        <v>0</v>
      </c>
      <c r="AK46" s="13">
        <v>6</v>
      </c>
      <c r="AL46" s="13">
        <f t="shared" si="11"/>
        <v>139.8</v>
      </c>
      <c r="AO46" s="92">
        <f t="shared" si="12"/>
        <v>630</v>
      </c>
      <c r="AQ46" s="92" t="str">
        <f t="shared" si="13"/>
        <v>Rob Dijkhuis</v>
      </c>
      <c r="AR46" s="88">
        <f t="shared" si="14"/>
        <v>0</v>
      </c>
      <c r="AS46" s="92" t="str">
        <f t="shared" si="15"/>
        <v>4po3</v>
      </c>
    </row>
    <row r="47" spans="3:45" ht="12.75">
      <c r="C47" s="88"/>
      <c r="D47" s="89"/>
      <c r="E47" s="88"/>
      <c r="F47" s="88"/>
      <c r="G47" s="88"/>
      <c r="AO47" s="92"/>
      <c r="AQ47" s="92"/>
      <c r="AR47" s="88"/>
      <c r="AS47" s="92"/>
    </row>
    <row r="48" spans="2:45" ht="12.75">
      <c r="B48" s="11">
        <v>1</v>
      </c>
      <c r="C48" s="88">
        <f>inschrijving!E28</f>
        <v>2</v>
      </c>
      <c r="D48" s="89"/>
      <c r="E48" s="88" t="str">
        <f>inschrijving!G28</f>
        <v>Joyce Eekmate</v>
      </c>
      <c r="F48" s="88">
        <f>inschrijving!H28</f>
        <v>0</v>
      </c>
      <c r="G48" s="88" t="str">
        <f>inschrijving!K28</f>
        <v>1pohobby</v>
      </c>
      <c r="H48" s="143">
        <v>152</v>
      </c>
      <c r="I48" s="143">
        <v>141</v>
      </c>
      <c r="J48" s="13">
        <f>160-(((H48+I48)*0.64)/2)</f>
        <v>66.24</v>
      </c>
      <c r="L48" s="90">
        <v>28.33</v>
      </c>
      <c r="M48" s="11">
        <v>0</v>
      </c>
      <c r="N48" s="13">
        <v>0</v>
      </c>
      <c r="O48" s="90">
        <v>10.33</v>
      </c>
      <c r="P48" s="91">
        <v>0</v>
      </c>
      <c r="Q48" s="13">
        <v>0</v>
      </c>
      <c r="S48" s="90">
        <v>37.15</v>
      </c>
      <c r="T48" s="91">
        <v>0</v>
      </c>
      <c r="U48" s="13">
        <v>0</v>
      </c>
      <c r="V48" s="33">
        <v>57</v>
      </c>
      <c r="W48" s="33">
        <v>0</v>
      </c>
      <c r="X48" s="33">
        <v>44</v>
      </c>
      <c r="Y48" s="33">
        <v>0</v>
      </c>
      <c r="Z48" s="33">
        <v>64</v>
      </c>
      <c r="AA48" s="33">
        <v>0</v>
      </c>
      <c r="AB48" s="33">
        <v>83</v>
      </c>
      <c r="AC48" s="33">
        <v>0</v>
      </c>
      <c r="AD48" s="33">
        <v>70</v>
      </c>
      <c r="AE48" s="33">
        <v>0</v>
      </c>
      <c r="AF48" s="33">
        <v>57</v>
      </c>
      <c r="AG48" s="33">
        <v>0</v>
      </c>
      <c r="AH48" s="33">
        <f>V48+X48+Z48+AB48+AD48+AF48</f>
        <v>375</v>
      </c>
      <c r="AI48" s="13">
        <f>AH48*0.2</f>
        <v>75</v>
      </c>
      <c r="AJ48" s="11">
        <f>W48+Y48+AA48+AC48+AE48+AG48</f>
        <v>0</v>
      </c>
      <c r="AK48" s="13">
        <v>6</v>
      </c>
      <c r="AL48" s="13">
        <f>J48+K48+M48+N48+P48+Q48+R48+T48+U48+AI48+AJ48+AK48</f>
        <v>147.24</v>
      </c>
      <c r="AO48" s="92">
        <f>C48</f>
        <v>2</v>
      </c>
      <c r="AQ48" s="92" t="str">
        <f aca="true" t="shared" si="16" ref="AQ48:AS50">E48</f>
        <v>Joyce Eekmate</v>
      </c>
      <c r="AR48" s="88">
        <f t="shared" si="16"/>
        <v>0</v>
      </c>
      <c r="AS48" s="92" t="str">
        <f t="shared" si="16"/>
        <v>1pohobby</v>
      </c>
    </row>
    <row r="49" spans="2:45" ht="12.75">
      <c r="B49" s="11">
        <f>AM49</f>
        <v>0</v>
      </c>
      <c r="C49" s="88">
        <f>inschrijving!E9</f>
        <v>1</v>
      </c>
      <c r="D49" s="89"/>
      <c r="E49" s="88" t="str">
        <f>inschrijving!G9</f>
        <v>Roel Krijnen</v>
      </c>
      <c r="F49" s="88">
        <f>inschrijving!H9</f>
        <v>0</v>
      </c>
      <c r="G49" s="88" t="str">
        <f>inschrijving!K9</f>
        <v>1pahobby</v>
      </c>
      <c r="H49" s="145">
        <v>141</v>
      </c>
      <c r="I49" s="145">
        <v>148</v>
      </c>
      <c r="J49" s="13">
        <f>160-(((H49+I49)*0.64)/2)</f>
        <v>67.52</v>
      </c>
      <c r="L49" s="90">
        <v>26.51</v>
      </c>
      <c r="M49" s="11">
        <v>0</v>
      </c>
      <c r="N49" s="13">
        <v>0</v>
      </c>
      <c r="O49" s="90">
        <v>10.41</v>
      </c>
      <c r="P49" s="91">
        <v>0</v>
      </c>
      <c r="Q49" s="13">
        <v>0</v>
      </c>
      <c r="S49" s="90">
        <v>33.49</v>
      </c>
      <c r="T49" s="91">
        <v>0</v>
      </c>
      <c r="U49" s="13">
        <v>0</v>
      </c>
      <c r="V49" s="33">
        <v>53</v>
      </c>
      <c r="W49" s="33">
        <v>0</v>
      </c>
      <c r="X49" s="33">
        <v>46</v>
      </c>
      <c r="Y49" s="33">
        <v>0</v>
      </c>
      <c r="Z49" s="33">
        <v>78</v>
      </c>
      <c r="AA49" s="33">
        <v>0</v>
      </c>
      <c r="AB49" s="33">
        <v>67</v>
      </c>
      <c r="AC49" s="33">
        <v>0</v>
      </c>
      <c r="AD49" s="33">
        <v>72</v>
      </c>
      <c r="AE49" s="33">
        <v>0</v>
      </c>
      <c r="AF49" s="33">
        <v>55</v>
      </c>
      <c r="AG49" s="33">
        <v>0</v>
      </c>
      <c r="AH49" s="33">
        <f>V49+X49+Z49+AB49+AD49+AF49</f>
        <v>371</v>
      </c>
      <c r="AI49" s="13">
        <f>AH49*0.2</f>
        <v>74.2</v>
      </c>
      <c r="AJ49" s="11">
        <f>W49+Y49+AA49+AC49+AE49+AG49</f>
        <v>0</v>
      </c>
      <c r="AK49" s="113">
        <v>6</v>
      </c>
      <c r="AL49" s="13">
        <f>J49+K49+M49+N49+P49+Q49+R49+T49+U49+AI49+AJ49+AK49</f>
        <v>147.72</v>
      </c>
      <c r="AN49" s="33"/>
      <c r="AO49" s="92">
        <f>C49</f>
        <v>1</v>
      </c>
      <c r="AQ49" s="92" t="str">
        <f t="shared" si="16"/>
        <v>Roel Krijnen</v>
      </c>
      <c r="AR49" s="88">
        <f t="shared" si="16"/>
        <v>0</v>
      </c>
      <c r="AS49" s="92" t="str">
        <f t="shared" si="16"/>
        <v>1pahobby</v>
      </c>
    </row>
    <row r="50" spans="2:45" ht="12.75">
      <c r="B50" s="11">
        <v>0</v>
      </c>
      <c r="C50" s="88">
        <f>inschrijving!E43</f>
        <v>3</v>
      </c>
      <c r="D50" s="89"/>
      <c r="E50" s="88" t="str">
        <f>inschrijving!G43</f>
        <v>Nora Schottert</v>
      </c>
      <c r="F50" s="88">
        <f>inschrijving!H43</f>
        <v>0</v>
      </c>
      <c r="G50" s="88" t="str">
        <f>inschrijving!K43</f>
        <v>4pohobby</v>
      </c>
      <c r="H50" s="143">
        <v>146</v>
      </c>
      <c r="I50" s="143">
        <v>152</v>
      </c>
      <c r="J50" s="13">
        <f>160-(((H50+I50)*0.64)/2)</f>
        <v>64.64</v>
      </c>
      <c r="L50" s="90">
        <v>28.23</v>
      </c>
      <c r="M50" s="11">
        <v>0</v>
      </c>
      <c r="N50" s="13">
        <v>0</v>
      </c>
      <c r="O50" s="90">
        <v>8.54</v>
      </c>
      <c r="P50" s="91">
        <v>0</v>
      </c>
      <c r="Q50" s="13">
        <v>0</v>
      </c>
      <c r="S50" s="90">
        <v>36.11</v>
      </c>
      <c r="T50" s="91">
        <v>0</v>
      </c>
      <c r="U50" s="13">
        <v>0</v>
      </c>
      <c r="V50" s="33">
        <v>86</v>
      </c>
      <c r="W50" s="33">
        <v>0</v>
      </c>
      <c r="X50" s="33">
        <v>63</v>
      </c>
      <c r="Y50" s="33">
        <v>0</v>
      </c>
      <c r="Z50" s="33">
        <v>156</v>
      </c>
      <c r="AA50" s="33">
        <v>0</v>
      </c>
      <c r="AB50" s="33">
        <v>85</v>
      </c>
      <c r="AC50" s="33">
        <v>0</v>
      </c>
      <c r="AD50" s="33">
        <v>115</v>
      </c>
      <c r="AE50" s="33">
        <v>0</v>
      </c>
      <c r="AF50" s="33">
        <v>77</v>
      </c>
      <c r="AG50" s="33">
        <v>0</v>
      </c>
      <c r="AH50" s="33">
        <f>V50+X50+Z50+AB50+AD50+AF50</f>
        <v>582</v>
      </c>
      <c r="AI50" s="13">
        <f>AH50*0.2</f>
        <v>116.4</v>
      </c>
      <c r="AJ50" s="11">
        <f>W50+Y50+AA50+AC50+AE50+AG50</f>
        <v>0</v>
      </c>
      <c r="AK50" s="13">
        <v>25.5</v>
      </c>
      <c r="AL50" s="13">
        <f>J50+K50+M50+N50+P50+Q50+R50+T50+U50+AI50+AJ50+AK50</f>
        <v>206.54000000000002</v>
      </c>
      <c r="AO50" s="92">
        <f>C50</f>
        <v>3</v>
      </c>
      <c r="AQ50" s="92" t="str">
        <f t="shared" si="16"/>
        <v>Nora Schottert</v>
      </c>
      <c r="AR50" s="88">
        <f t="shared" si="16"/>
        <v>0</v>
      </c>
      <c r="AS50" s="92" t="str">
        <f t="shared" si="16"/>
        <v>4pohobby</v>
      </c>
    </row>
    <row r="51" spans="41:45" ht="12.75">
      <c r="AO51" s="92"/>
      <c r="AQ51" s="92"/>
      <c r="AR51" s="88"/>
      <c r="AS51" s="92"/>
    </row>
    <row r="52" spans="41:45" ht="12.75">
      <c r="AO52" s="92"/>
      <c r="AQ52" s="92"/>
      <c r="AR52" s="88"/>
      <c r="AS52" s="92"/>
    </row>
  </sheetData>
  <mergeCells count="6">
    <mergeCell ref="E6:F6"/>
    <mergeCell ref="V3:AJ3"/>
    <mergeCell ref="H3:K3"/>
    <mergeCell ref="L3:N3"/>
    <mergeCell ref="O3:Q3"/>
    <mergeCell ref="S3:U3"/>
  </mergeCells>
  <printOptions gridLines="1"/>
  <pageMargins left="0.1968503937007874" right="0.1968503937007874" top="0.3937007874015748" bottom="0.3937007874015748" header="0.5118110236220472" footer="0.5118110236220472"/>
  <pageSetup horizontalDpi="600" verticalDpi="600" orientation="landscape" paperSize="9" scale="6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U44"/>
  <sheetViews>
    <sheetView showZeros="0" zoomScale="75" zoomScaleNormal="75" workbookViewId="0" topLeftCell="A1">
      <selection activeCell="J12" sqref="J12"/>
    </sheetView>
  </sheetViews>
  <sheetFormatPr defaultColWidth="8.8515625" defaultRowHeight="12.75"/>
  <cols>
    <col min="1" max="1" width="8.421875" style="48" customWidth="1"/>
    <col min="2" max="2" width="3.421875" style="1" customWidth="1"/>
    <col min="3" max="3" width="6.28125" style="7" customWidth="1"/>
    <col min="4" max="4" width="1.421875" style="3" customWidth="1"/>
    <col min="5" max="5" width="33.8515625" style="9" customWidth="1"/>
    <col min="6" max="6" width="2.28125" style="9" customWidth="1"/>
    <col min="7" max="7" width="30.421875" style="9" hidden="1" customWidth="1"/>
    <col min="8" max="8" width="15.421875" style="9" hidden="1" customWidth="1"/>
    <col min="9" max="9" width="12.8515625" style="9" customWidth="1"/>
    <col min="10" max="10" width="9.421875" style="9" customWidth="1"/>
    <col min="11" max="11" width="8.7109375" style="9" customWidth="1"/>
    <col min="12" max="12" width="9.421875" style="9" customWidth="1"/>
    <col min="13" max="15" width="9.8515625" style="9" customWidth="1"/>
    <col min="16" max="16" width="12.8515625" style="9" customWidth="1"/>
    <col min="17" max="18" width="8.8515625" style="1" customWidth="1"/>
    <col min="19" max="19" width="9.28125" style="1" customWidth="1"/>
    <col min="20" max="20" width="10.00390625" style="1" customWidth="1"/>
    <col min="21" max="21" width="10.7109375" style="1" customWidth="1"/>
    <col min="22" max="16384" width="8.8515625" style="1" customWidth="1"/>
  </cols>
  <sheetData>
    <row r="3" spans="3:16" ht="12.75">
      <c r="C3" s="6"/>
      <c r="D3" s="2"/>
      <c r="E3" s="41" t="s">
        <v>51</v>
      </c>
      <c r="F3" s="17"/>
      <c r="G3" s="17"/>
      <c r="H3" s="4"/>
      <c r="I3" s="4"/>
      <c r="J3" s="4"/>
      <c r="K3" s="4"/>
      <c r="L3" s="4"/>
      <c r="M3" s="4"/>
      <c r="N3" s="4"/>
      <c r="O3" s="4"/>
      <c r="P3" s="4"/>
    </row>
    <row r="4" spans="3:16" ht="12.75">
      <c r="C4" s="6"/>
      <c r="D4" s="2"/>
      <c r="E4" s="22"/>
      <c r="F4" s="17"/>
      <c r="G4" s="17"/>
      <c r="H4" s="4"/>
      <c r="I4" s="4"/>
      <c r="J4" s="4"/>
      <c r="K4" s="4"/>
      <c r="L4" s="4"/>
      <c r="M4" s="4"/>
      <c r="N4" s="4"/>
      <c r="O4" s="4"/>
      <c r="P4" s="4"/>
    </row>
    <row r="5" spans="3:16" ht="12.75">
      <c r="C5" s="6"/>
      <c r="D5" s="2"/>
      <c r="E5" s="22"/>
      <c r="F5" s="17"/>
      <c r="G5" s="17"/>
      <c r="H5" s="4"/>
      <c r="I5" s="4"/>
      <c r="J5" s="4"/>
      <c r="K5" s="4"/>
      <c r="L5" s="4"/>
      <c r="M5" s="4"/>
      <c r="N5" s="4"/>
      <c r="O5" s="4"/>
      <c r="P5" s="4"/>
    </row>
    <row r="6" spans="3:16" ht="12.75">
      <c r="C6" s="6"/>
      <c r="D6" s="2"/>
      <c r="E6" s="5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20" ht="12.75">
      <c r="A7" s="48" t="str">
        <f>T7</f>
        <v>wegtijd</v>
      </c>
      <c r="C7" s="6" t="s">
        <v>3</v>
      </c>
      <c r="D7" s="2"/>
      <c r="E7" s="4" t="s">
        <v>4</v>
      </c>
      <c r="F7" s="4"/>
      <c r="G7" s="4" t="s">
        <v>5</v>
      </c>
      <c r="H7" s="4" t="s">
        <v>6</v>
      </c>
      <c r="I7" s="4" t="s">
        <v>43</v>
      </c>
      <c r="J7" s="4">
        <v>1</v>
      </c>
      <c r="K7" s="4">
        <v>2</v>
      </c>
      <c r="L7" s="4">
        <v>3</v>
      </c>
      <c r="M7" s="4">
        <v>4</v>
      </c>
      <c r="N7" s="4">
        <v>5</v>
      </c>
      <c r="O7" s="4">
        <v>6</v>
      </c>
      <c r="P7" s="4"/>
      <c r="Q7" s="3" t="str">
        <f>inschrijving!L7</f>
        <v>Ri</v>
      </c>
      <c r="R7" s="1" t="str">
        <f>inschrijving!M7</f>
        <v>drstijd</v>
      </c>
      <c r="S7" s="1" t="str">
        <f>inschrijving!N7</f>
        <v>vaartijd</v>
      </c>
      <c r="T7" s="1" t="str">
        <f>inschrijving!O7</f>
        <v>wegtijd</v>
      </c>
    </row>
    <row r="8" spans="3:17" ht="12.75">
      <c r="C8" s="6"/>
      <c r="D8" s="2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3"/>
    </row>
    <row r="9" spans="1:20" s="9" customFormat="1" ht="12.75">
      <c r="A9" s="51">
        <f>T9</f>
        <v>0.4583333333333333</v>
      </c>
      <c r="B9" s="9">
        <f>inschrijving!D9</f>
        <v>0</v>
      </c>
      <c r="C9" s="34">
        <f>inschrijving!E9</f>
        <v>1</v>
      </c>
      <c r="D9" s="34"/>
      <c r="E9" s="34" t="str">
        <f>inschrijving!G9</f>
        <v>Roel Krijnen</v>
      </c>
      <c r="F9" s="34">
        <f>inschrijving!H9</f>
        <v>0</v>
      </c>
      <c r="G9" s="34" t="str">
        <f>inschrijving!I9</f>
        <v>Jules van Steenhout</v>
      </c>
      <c r="H9" s="34" t="str">
        <f>inschrijving!J9</f>
        <v>Dalfsen</v>
      </c>
      <c r="I9" s="34" t="str">
        <f>inschrijving!K9</f>
        <v>1pahobby</v>
      </c>
      <c r="J9" s="34"/>
      <c r="K9" s="34"/>
      <c r="L9" s="34"/>
      <c r="M9" s="34"/>
      <c r="N9" s="34"/>
      <c r="O9" s="34"/>
      <c r="P9" s="34"/>
      <c r="Q9" s="34">
        <f>inschrijving!L9</f>
        <v>1</v>
      </c>
      <c r="R9" s="51">
        <f>inschrijving!M9</f>
        <v>0.4166666666666667</v>
      </c>
      <c r="S9" s="51">
        <f>inschrijving!N9</f>
        <v>0.4375</v>
      </c>
      <c r="T9" s="51">
        <f>inschrijving!O9</f>
        <v>0.4583333333333333</v>
      </c>
    </row>
    <row r="10" spans="1:21" ht="12.75">
      <c r="A10" s="51">
        <f aca="true" t="shared" si="0" ref="A10:A44">T10</f>
        <v>0.5</v>
      </c>
      <c r="B10" s="9">
        <f>inschrijving!D10</f>
        <v>0</v>
      </c>
      <c r="C10" s="34">
        <f>inschrijving!E10</f>
        <v>1461</v>
      </c>
      <c r="D10" s="34"/>
      <c r="E10" s="34" t="str">
        <f>inschrijving!G10</f>
        <v>Piet Karelse</v>
      </c>
      <c r="F10" s="34">
        <f>inschrijving!H10</f>
        <v>0</v>
      </c>
      <c r="G10" s="34" t="str">
        <f>inschrijving!I10</f>
        <v>Woopy</v>
      </c>
      <c r="H10" s="34" t="str">
        <f>inschrijving!J10</f>
        <v>Kats</v>
      </c>
      <c r="I10" s="34" t="str">
        <f>inschrijving!K10</f>
        <v>1pa1</v>
      </c>
      <c r="J10" s="34"/>
      <c r="K10" s="34"/>
      <c r="L10" s="34"/>
      <c r="M10" s="34"/>
      <c r="N10" s="34"/>
      <c r="O10" s="34"/>
      <c r="P10" s="34"/>
      <c r="Q10" s="34">
        <f>inschrijving!L10</f>
        <v>1</v>
      </c>
      <c r="R10" s="51">
        <f>inschrijving!M10</f>
        <v>0.4236111111111111</v>
      </c>
      <c r="S10" s="51">
        <f>inschrijving!N10</f>
        <v>0.4444444444444444</v>
      </c>
      <c r="T10" s="51">
        <f>inschrijving!O10</f>
        <v>0.5</v>
      </c>
      <c r="U10" s="9"/>
    </row>
    <row r="11" spans="1:21" ht="12.75">
      <c r="A11" s="51">
        <f t="shared" si="0"/>
        <v>0.5034722222222222</v>
      </c>
      <c r="B11" s="9">
        <f>inschrijving!D11</f>
        <v>0</v>
      </c>
      <c r="C11" s="34">
        <f>inschrijving!E11</f>
        <v>3234</v>
      </c>
      <c r="D11" s="34"/>
      <c r="E11" s="34" t="str">
        <f>inschrijving!G11</f>
        <v>R.G. Berkhof</v>
      </c>
      <c r="F11" s="34">
        <f>inschrijving!H11</f>
        <v>0</v>
      </c>
      <c r="G11" s="34" t="str">
        <f>inschrijving!I11</f>
        <v>Roef</v>
      </c>
      <c r="H11" s="34" t="str">
        <f>inschrijving!J11</f>
        <v>Zwolle</v>
      </c>
      <c r="I11" s="34" t="str">
        <f>inschrijving!K11</f>
        <v>1pa1</v>
      </c>
      <c r="J11" s="34"/>
      <c r="K11" s="34"/>
      <c r="L11" s="34"/>
      <c r="M11" s="34"/>
      <c r="N11" s="34"/>
      <c r="O11" s="34"/>
      <c r="P11" s="34"/>
      <c r="Q11" s="34">
        <f>inschrijving!L11</f>
        <v>1</v>
      </c>
      <c r="R11" s="51">
        <f>inschrijving!M11</f>
        <v>0.4305555555555555</v>
      </c>
      <c r="S11" s="51">
        <f>inschrijving!N11</f>
        <v>0.45138888888888884</v>
      </c>
      <c r="T11" s="51">
        <f>inschrijving!O11</f>
        <v>0.5034722222222222</v>
      </c>
      <c r="U11" s="9"/>
    </row>
    <row r="12" spans="1:21" ht="12.75">
      <c r="A12" s="51">
        <f t="shared" si="0"/>
        <v>0.5069444444444444</v>
      </c>
      <c r="B12" s="9">
        <f>inschrijving!D12</f>
        <v>0</v>
      </c>
      <c r="C12" s="34">
        <f>inschrijving!E12</f>
        <v>2072</v>
      </c>
      <c r="D12" s="34"/>
      <c r="E12" s="34" t="str">
        <f>inschrijving!G12</f>
        <v>Peter Lenselink</v>
      </c>
      <c r="F12" s="34">
        <f>inschrijving!H12</f>
        <v>0</v>
      </c>
      <c r="G12" s="34" t="str">
        <f>inschrijving!I12</f>
        <v>Yara Sund</v>
      </c>
      <c r="H12" s="34" t="str">
        <f>inschrijving!J12</f>
        <v>Eefde</v>
      </c>
      <c r="I12" s="34" t="str">
        <f>inschrijving!K12</f>
        <v>1pa1</v>
      </c>
      <c r="J12" s="34"/>
      <c r="K12" s="34"/>
      <c r="L12" s="34"/>
      <c r="M12" s="34"/>
      <c r="N12" s="34"/>
      <c r="O12" s="34"/>
      <c r="P12" s="34"/>
      <c r="Q12" s="34">
        <f>inschrijving!L12</f>
        <v>1</v>
      </c>
      <c r="R12" s="51">
        <f>inschrijving!M12</f>
        <v>0.43749999999999994</v>
      </c>
      <c r="S12" s="51">
        <f>inschrijving!N12</f>
        <v>0.45833333333333326</v>
      </c>
      <c r="T12" s="51">
        <f>inschrijving!O12</f>
        <v>0.5069444444444444</v>
      </c>
      <c r="U12" s="9"/>
    </row>
    <row r="13" spans="1:21" ht="12.75">
      <c r="A13" s="51">
        <f t="shared" si="0"/>
        <v>0.5104166666666666</v>
      </c>
      <c r="B13" s="9">
        <f>inschrijving!D13</f>
        <v>0</v>
      </c>
      <c r="C13" s="34">
        <f>inschrijving!E13</f>
        <v>3448</v>
      </c>
      <c r="D13" s="34"/>
      <c r="E13" s="34" t="str">
        <f>inschrijving!G13</f>
        <v>Jelmer Reizevoort</v>
      </c>
      <c r="F13" s="34">
        <f>inschrijving!H13</f>
        <v>0</v>
      </c>
      <c r="G13" s="34" t="str">
        <f>inschrijving!I13</f>
        <v>Ufo</v>
      </c>
      <c r="H13" s="34" t="str">
        <f>inschrijving!J13</f>
        <v>Hengelo</v>
      </c>
      <c r="I13" s="34" t="str">
        <f>inschrijving!K13</f>
        <v>1pa1</v>
      </c>
      <c r="J13" s="34"/>
      <c r="K13" s="34"/>
      <c r="L13" s="34"/>
      <c r="M13" s="34"/>
      <c r="N13" s="34"/>
      <c r="O13" s="34"/>
      <c r="P13" s="34"/>
      <c r="Q13" s="34">
        <f>inschrijving!L13</f>
        <v>1</v>
      </c>
      <c r="R13" s="51">
        <f>inschrijving!M13</f>
        <v>0.44444444444444436</v>
      </c>
      <c r="S13" s="51">
        <f>inschrijving!N13</f>
        <v>0.4652777777777777</v>
      </c>
      <c r="T13" s="51">
        <f>inschrijving!O13</f>
        <v>0.5104166666666666</v>
      </c>
      <c r="U13" s="9"/>
    </row>
    <row r="14" spans="1:21" ht="12.75">
      <c r="A14" s="51">
        <f t="shared" si="0"/>
        <v>0.513888888888889</v>
      </c>
      <c r="B14" s="9">
        <f>inschrijving!D14</f>
        <v>0</v>
      </c>
      <c r="C14" s="34">
        <f>inschrijving!E14</f>
        <v>3395</v>
      </c>
      <c r="D14" s="34"/>
      <c r="E14" s="34" t="str">
        <f>inschrijving!G14</f>
        <v>Iris Hutterd</v>
      </c>
      <c r="F14" s="34">
        <f>inschrijving!H14</f>
        <v>0</v>
      </c>
      <c r="G14" s="34" t="str">
        <f>inschrijving!I14</f>
        <v>Itam Bedakki</v>
      </c>
      <c r="H14" s="34" t="str">
        <f>inschrijving!J14</f>
        <v>Nijverdal</v>
      </c>
      <c r="I14" s="34" t="str">
        <f>inschrijving!K14</f>
        <v>1pa1</v>
      </c>
      <c r="J14" s="34"/>
      <c r="K14" s="34"/>
      <c r="L14" s="34"/>
      <c r="M14" s="34"/>
      <c r="N14" s="34"/>
      <c r="O14" s="34"/>
      <c r="P14" s="34"/>
      <c r="Q14" s="34">
        <f>inschrijving!L14</f>
        <v>1</v>
      </c>
      <c r="R14" s="51">
        <f>inschrijving!M14</f>
        <v>0.4513888888888888</v>
      </c>
      <c r="S14" s="51">
        <f>inschrijving!N14</f>
        <v>0.4722222222222221</v>
      </c>
      <c r="T14" s="51">
        <f>inschrijving!O14</f>
        <v>0.513888888888889</v>
      </c>
      <c r="U14" s="9"/>
    </row>
    <row r="15" spans="1:21" ht="12.75">
      <c r="A15" s="51">
        <f t="shared" si="0"/>
        <v>0.517361111111111</v>
      </c>
      <c r="B15" s="9">
        <f>inschrijving!D15</f>
        <v>0</v>
      </c>
      <c r="C15" s="34">
        <f>inschrijving!E15</f>
        <v>1541</v>
      </c>
      <c r="D15" s="34"/>
      <c r="E15" s="34" t="str">
        <f>inschrijving!G15</f>
        <v>Corjan Versprille</v>
      </c>
      <c r="F15" s="34">
        <f>inschrijving!H15</f>
        <v>0</v>
      </c>
      <c r="G15" s="34" t="str">
        <f>inschrijving!I15</f>
        <v>Tahnee van de Sollenburg</v>
      </c>
      <c r="H15" s="34" t="str">
        <f>inschrijving!J15</f>
        <v>Zeewolde</v>
      </c>
      <c r="I15" s="34" t="str">
        <f>inschrijving!K15</f>
        <v>1pa2</v>
      </c>
      <c r="J15" s="34"/>
      <c r="K15" s="34"/>
      <c r="L15" s="34"/>
      <c r="M15" s="34"/>
      <c r="N15" s="34"/>
      <c r="O15" s="34"/>
      <c r="P15" s="34"/>
      <c r="Q15" s="34">
        <f>inschrijving!L15</f>
        <v>1</v>
      </c>
      <c r="R15" s="51">
        <f>inschrijving!M15</f>
        <v>0.4583333333333332</v>
      </c>
      <c r="S15" s="51">
        <f>inschrijving!N15</f>
        <v>0.4791666666666665</v>
      </c>
      <c r="T15" s="51">
        <f>inschrijving!O15</f>
        <v>0.517361111111111</v>
      </c>
      <c r="U15" s="9"/>
    </row>
    <row r="16" spans="1:21" ht="12.75">
      <c r="A16" s="51">
        <f t="shared" si="0"/>
        <v>0.5208333333333334</v>
      </c>
      <c r="B16" s="9">
        <f>inschrijving!D16</f>
        <v>0</v>
      </c>
      <c r="C16" s="34">
        <f>inschrijving!E16</f>
        <v>3073</v>
      </c>
      <c r="D16" s="34"/>
      <c r="E16" s="34" t="str">
        <f>inschrijving!G16</f>
        <v>Sandra Derksen</v>
      </c>
      <c r="F16" s="34">
        <f>inschrijving!H16</f>
        <v>0</v>
      </c>
      <c r="G16" s="34" t="str">
        <f>inschrijving!I16</f>
        <v>Speykbosch Don Diez</v>
      </c>
      <c r="H16" s="34" t="str">
        <f>inschrijving!J16</f>
        <v>Hellevoetsluis</v>
      </c>
      <c r="I16" s="34" t="str">
        <f>inschrijving!K16</f>
        <v>1pa2</v>
      </c>
      <c r="J16" s="34"/>
      <c r="K16" s="34"/>
      <c r="L16" s="34"/>
      <c r="M16" s="34"/>
      <c r="N16" s="34"/>
      <c r="O16" s="34"/>
      <c r="P16" s="34"/>
      <c r="Q16" s="34">
        <f>inschrijving!L16</f>
        <v>1</v>
      </c>
      <c r="R16" s="51">
        <f>inschrijving!M16</f>
        <v>0.4652777777777776</v>
      </c>
      <c r="S16" s="51">
        <f>inschrijving!N16</f>
        <v>0.48611111111111094</v>
      </c>
      <c r="T16" s="51">
        <f>inschrijving!O16</f>
        <v>0.5208333333333334</v>
      </c>
      <c r="U16" s="9"/>
    </row>
    <row r="17" spans="1:21" ht="12.75">
      <c r="A17" s="51">
        <f t="shared" si="0"/>
        <v>0.5243055555555556</v>
      </c>
      <c r="B17" s="9">
        <f>inschrijving!D17</f>
        <v>0</v>
      </c>
      <c r="C17" s="34">
        <f>inschrijving!E17</f>
        <v>1863</v>
      </c>
      <c r="D17" s="34"/>
      <c r="E17" s="34" t="str">
        <f>inschrijving!G17</f>
        <v xml:space="preserve">John Hol </v>
      </c>
      <c r="F17" s="34">
        <f>inschrijving!H17</f>
        <v>0</v>
      </c>
      <c r="G17" s="34" t="str">
        <f>inschrijving!I17</f>
        <v>Wanted</v>
      </c>
      <c r="H17" s="34" t="str">
        <f>inschrijving!J17</f>
        <v>Everdingen</v>
      </c>
      <c r="I17" s="34" t="str">
        <f>inschrijving!K17</f>
        <v>1pa2</v>
      </c>
      <c r="J17" s="34"/>
      <c r="K17" s="34"/>
      <c r="L17" s="34"/>
      <c r="M17" s="34"/>
      <c r="N17" s="34"/>
      <c r="O17" s="34"/>
      <c r="P17" s="34"/>
      <c r="Q17" s="34">
        <f>inschrijving!L17</f>
        <v>1</v>
      </c>
      <c r="R17" s="51">
        <f>inschrijving!M17</f>
        <v>0.47222222222222204</v>
      </c>
      <c r="S17" s="51">
        <f>inschrijving!N17</f>
        <v>0.49305555555555536</v>
      </c>
      <c r="T17" s="51">
        <f>inschrijving!O17</f>
        <v>0.5243055555555556</v>
      </c>
      <c r="U17" s="9"/>
    </row>
    <row r="18" spans="1:21" ht="12.75">
      <c r="A18" s="51">
        <f t="shared" si="0"/>
        <v>0.5277777777777778</v>
      </c>
      <c r="B18" s="9">
        <f>inschrijving!D18</f>
        <v>0</v>
      </c>
      <c r="C18" s="34">
        <f>inschrijving!E18</f>
        <v>1323</v>
      </c>
      <c r="D18" s="34"/>
      <c r="E18" s="34" t="str">
        <f>inschrijving!G18</f>
        <v>Nelleke Oosterhof</v>
      </c>
      <c r="F18" s="34">
        <f>inschrijving!H18</f>
        <v>0</v>
      </c>
      <c r="G18" s="34" t="str">
        <f>inschrijving!I18</f>
        <v>Pro-ente</v>
      </c>
      <c r="H18" s="34" t="str">
        <f>inschrijving!J18</f>
        <v>Scherpenzeel</v>
      </c>
      <c r="I18" s="34" t="str">
        <f>inschrijving!K18</f>
        <v>1pa3</v>
      </c>
      <c r="J18" s="34"/>
      <c r="K18" s="34"/>
      <c r="L18" s="34"/>
      <c r="M18" s="34"/>
      <c r="N18" s="34"/>
      <c r="O18" s="34"/>
      <c r="P18" s="34"/>
      <c r="Q18" s="34">
        <f>inschrijving!L18</f>
        <v>1</v>
      </c>
      <c r="R18" s="51">
        <f>inschrijving!M18</f>
        <v>0.47916666666666646</v>
      </c>
      <c r="S18" s="51">
        <f>inschrijving!N18</f>
        <v>0.4999999999999998</v>
      </c>
      <c r="T18" s="51">
        <f>inschrijving!O18</f>
        <v>0.5277777777777778</v>
      </c>
      <c r="U18" s="9"/>
    </row>
    <row r="19" spans="1:21" ht="12.75">
      <c r="A19" s="51">
        <f t="shared" si="0"/>
        <v>0.548611111111111</v>
      </c>
      <c r="B19" s="9">
        <f>inschrijving!D19</f>
        <v>0</v>
      </c>
      <c r="C19" s="34">
        <f>inschrijving!E19</f>
        <v>3286</v>
      </c>
      <c r="D19" s="34"/>
      <c r="E19" s="34" t="str">
        <f>inschrijving!G19</f>
        <v>Theo Spit</v>
      </c>
      <c r="F19" s="34">
        <f>inschrijving!H19</f>
        <v>0</v>
      </c>
      <c r="G19" s="34" t="str">
        <f>inschrijving!I19</f>
        <v>Bruno/Ceasar</v>
      </c>
      <c r="H19" s="34" t="str">
        <f>inschrijving!J19</f>
        <v>Oldenzaal</v>
      </c>
      <c r="I19" s="34" t="str">
        <f>inschrijving!K19</f>
        <v>2pa1</v>
      </c>
      <c r="J19" s="34"/>
      <c r="K19" s="34"/>
      <c r="L19" s="34"/>
      <c r="M19" s="34"/>
      <c r="N19" s="34"/>
      <c r="O19" s="34"/>
      <c r="P19" s="34"/>
      <c r="Q19" s="34">
        <f>inschrijving!L19</f>
        <v>1</v>
      </c>
      <c r="R19" s="51">
        <f>inschrijving!M19</f>
        <v>0.4861111111111109</v>
      </c>
      <c r="S19" s="51">
        <f>inschrijving!N19</f>
        <v>0.5069444444444442</v>
      </c>
      <c r="T19" s="51">
        <f>inschrijving!O19</f>
        <v>0.548611111111111</v>
      </c>
      <c r="U19" s="9"/>
    </row>
    <row r="20" spans="1:21" ht="12.75">
      <c r="A20" s="51">
        <f t="shared" si="0"/>
        <v>0.5520833333333334</v>
      </c>
      <c r="B20" s="9">
        <f>inschrijving!D20</f>
        <v>0</v>
      </c>
      <c r="C20" s="34">
        <f>inschrijving!E20</f>
        <v>528</v>
      </c>
      <c r="D20" s="34"/>
      <c r="E20" s="34" t="str">
        <f>inschrijving!G20</f>
        <v>Martie van den Bosch</v>
      </c>
      <c r="F20" s="34">
        <f>inschrijving!H20</f>
        <v>0</v>
      </c>
      <c r="G20" s="34" t="str">
        <f>inschrijving!I20</f>
        <v>Cendy/Barona</v>
      </c>
      <c r="H20" s="34" t="str">
        <f>inschrijving!J20</f>
        <v>Ugchelen</v>
      </c>
      <c r="I20" s="34" t="str">
        <f>inschrijving!K20</f>
        <v>2pa2</v>
      </c>
      <c r="J20" s="34"/>
      <c r="K20" s="34"/>
      <c r="L20" s="34"/>
      <c r="M20" s="34"/>
      <c r="N20" s="34"/>
      <c r="O20" s="34"/>
      <c r="P20" s="34"/>
      <c r="Q20" s="34">
        <f>inschrijving!L20</f>
        <v>1</v>
      </c>
      <c r="R20" s="51">
        <f>inschrijving!M20</f>
        <v>0.4930555555555553</v>
      </c>
      <c r="S20" s="51">
        <f>inschrijving!N20</f>
        <v>0.5138888888888886</v>
      </c>
      <c r="T20" s="51">
        <f>inschrijving!O20</f>
        <v>0.5520833333333334</v>
      </c>
      <c r="U20" s="9"/>
    </row>
    <row r="21" spans="1:21" ht="12.75">
      <c r="A21" s="51">
        <f t="shared" si="0"/>
        <v>0.5555555555555556</v>
      </c>
      <c r="B21" s="9">
        <f>inschrijving!D21</f>
        <v>0</v>
      </c>
      <c r="C21" s="34">
        <f>inschrijving!E21</f>
        <v>1117</v>
      </c>
      <c r="D21" s="34"/>
      <c r="E21" s="34" t="str">
        <f>inschrijving!G21</f>
        <v>W.Veldboom</v>
      </c>
      <c r="F21" s="34">
        <f>inschrijving!H21</f>
        <v>0</v>
      </c>
      <c r="G21" s="34" t="str">
        <f>inschrijving!I21</f>
        <v>Veldstar Risk</v>
      </c>
      <c r="H21" s="34" t="str">
        <f>inschrijving!J21</f>
        <v>Zeewolde</v>
      </c>
      <c r="I21" s="34" t="str">
        <f>inschrijving!K21</f>
        <v>1pa3</v>
      </c>
      <c r="J21" s="34"/>
      <c r="K21" s="34"/>
      <c r="L21" s="34"/>
      <c r="M21" s="34"/>
      <c r="N21" s="34"/>
      <c r="O21" s="34"/>
      <c r="P21" s="34"/>
      <c r="Q21" s="34">
        <f>inschrijving!L21</f>
        <v>1</v>
      </c>
      <c r="R21" s="51">
        <f>inschrijving!M21</f>
        <v>0.4999999999999997</v>
      </c>
      <c r="S21" s="51">
        <f>inschrijving!N21</f>
        <v>0.520833333333333</v>
      </c>
      <c r="T21" s="51">
        <f>inschrijving!O21</f>
        <v>0.5555555555555556</v>
      </c>
      <c r="U21" s="9"/>
    </row>
    <row r="22" spans="1:21" ht="12.75">
      <c r="A22" s="51">
        <f t="shared" si="0"/>
        <v>0.5590277777777778</v>
      </c>
      <c r="B22" s="9">
        <f>inschrijving!D22</f>
        <v>0</v>
      </c>
      <c r="C22" s="34">
        <f>inschrijving!E22</f>
        <v>544</v>
      </c>
      <c r="D22" s="34"/>
      <c r="E22" s="34" t="str">
        <f>inschrijving!G22</f>
        <v>M.G. Montauban</v>
      </c>
      <c r="F22" s="34">
        <f>inschrijving!H22</f>
        <v>0</v>
      </c>
      <c r="G22" s="34" t="str">
        <f>inschrijving!I22</f>
        <v>Romke Anna/Yfke/Eindelo's Agossie</v>
      </c>
      <c r="H22" s="34" t="str">
        <f>inschrijving!J22</f>
        <v>Stroe</v>
      </c>
      <c r="I22" s="34" t="str">
        <f>inschrijving!K22</f>
        <v>2pa2</v>
      </c>
      <c r="J22" s="34"/>
      <c r="K22" s="34"/>
      <c r="L22" s="34"/>
      <c r="M22" s="34"/>
      <c r="N22" s="34"/>
      <c r="O22" s="34"/>
      <c r="P22" s="34"/>
      <c r="Q22" s="34">
        <f>inschrijving!L22</f>
        <v>1</v>
      </c>
      <c r="R22" s="51">
        <f>inschrijving!M22</f>
        <v>0.5069444444444442</v>
      </c>
      <c r="S22" s="51">
        <f>inschrijving!N22</f>
        <v>0.5277777777777775</v>
      </c>
      <c r="T22" s="51">
        <f>inschrijving!O22</f>
        <v>0.5590277777777778</v>
      </c>
      <c r="U22" s="9"/>
    </row>
    <row r="23" spans="1:21" ht="12.75">
      <c r="A23" s="51">
        <f t="shared" si="0"/>
        <v>0.5625</v>
      </c>
      <c r="B23" s="9">
        <f>inschrijving!D23</f>
        <v>0</v>
      </c>
      <c r="C23" s="34">
        <f>inschrijving!E23</f>
        <v>226</v>
      </c>
      <c r="D23" s="34"/>
      <c r="E23" s="34" t="str">
        <f>inschrijving!G23</f>
        <v>Martien Bömer</v>
      </c>
      <c r="F23" s="34">
        <f>inschrijving!H23</f>
        <v>0</v>
      </c>
      <c r="G23" s="34" t="str">
        <f>inschrijving!I23</f>
        <v>Frids/Djimmer</v>
      </c>
      <c r="H23" s="34" t="str">
        <f>inschrijving!J23</f>
        <v>Wenum Wiesel</v>
      </c>
      <c r="I23" s="34" t="str">
        <f>inschrijving!K23</f>
        <v>2pa2</v>
      </c>
      <c r="J23" s="34"/>
      <c r="K23" s="34"/>
      <c r="L23" s="34"/>
      <c r="M23" s="34"/>
      <c r="N23" s="34"/>
      <c r="O23" s="34"/>
      <c r="P23" s="34"/>
      <c r="Q23" s="34">
        <f>inschrijving!L23</f>
        <v>1</v>
      </c>
      <c r="R23" s="51">
        <f>inschrijving!M23</f>
        <v>0.5138888888888886</v>
      </c>
      <c r="S23" s="51">
        <f>inschrijving!N23</f>
        <v>0.5347222222222219</v>
      </c>
      <c r="T23" s="51">
        <f>inschrijving!O23</f>
        <v>0.5625</v>
      </c>
      <c r="U23" s="9"/>
    </row>
    <row r="24" spans="1:21" ht="12.75">
      <c r="A24" s="51">
        <f t="shared" si="0"/>
        <v>0.5659722222222222</v>
      </c>
      <c r="B24" s="9">
        <f>inschrijving!D24</f>
        <v>0</v>
      </c>
      <c r="C24" s="34">
        <f>inschrijving!E24</f>
        <v>802</v>
      </c>
      <c r="D24" s="34"/>
      <c r="E24" s="34" t="str">
        <f>inschrijving!G24</f>
        <v>Herman Simmelink</v>
      </c>
      <c r="F24" s="34">
        <f>inschrijving!H24</f>
        <v>0</v>
      </c>
      <c r="G24" s="34" t="str">
        <f>inschrijving!I24</f>
        <v>Jelle S van Veld Olthof/ Jikke S van Veld Olthof</v>
      </c>
      <c r="H24" s="34" t="str">
        <f>inschrijving!J24</f>
        <v>Neede</v>
      </c>
      <c r="I24" s="34" t="str">
        <f>inschrijving!K24</f>
        <v>2pa3</v>
      </c>
      <c r="J24" s="34"/>
      <c r="K24" s="34"/>
      <c r="L24" s="34"/>
      <c r="M24" s="34"/>
      <c r="N24" s="34"/>
      <c r="O24" s="34"/>
      <c r="P24" s="34"/>
      <c r="Q24" s="34">
        <f>inschrijving!L24</f>
        <v>1</v>
      </c>
      <c r="R24" s="51">
        <f>inschrijving!M24</f>
        <v>0.520833333333333</v>
      </c>
      <c r="S24" s="51">
        <f>inschrijving!N24</f>
        <v>0.5416666666666663</v>
      </c>
      <c r="T24" s="51">
        <f>inschrijving!O24</f>
        <v>0.5659722222222222</v>
      </c>
      <c r="U24" s="9"/>
    </row>
    <row r="25" spans="1:21" ht="12.75">
      <c r="A25" s="51">
        <f t="shared" si="0"/>
        <v>0.5694444444444444</v>
      </c>
      <c r="B25" s="9">
        <f>inschrijving!D25</f>
        <v>0</v>
      </c>
      <c r="C25" s="34">
        <f>inschrijving!E25</f>
        <v>1172</v>
      </c>
      <c r="D25" s="34"/>
      <c r="E25" s="34" t="str">
        <f>inschrijving!G25</f>
        <v>Miralda Otten</v>
      </c>
      <c r="F25" s="34">
        <f>inschrijving!H25</f>
        <v>0</v>
      </c>
      <c r="G25" s="34" t="str">
        <f>inschrijving!I25</f>
        <v>Zeros/Bongo</v>
      </c>
      <c r="H25" s="34" t="str">
        <f>inschrijving!J25</f>
        <v>Ravenswaaij</v>
      </c>
      <c r="I25" s="34" t="str">
        <f>inschrijving!K25</f>
        <v>2pa3</v>
      </c>
      <c r="J25" s="34"/>
      <c r="K25" s="34"/>
      <c r="L25" s="34"/>
      <c r="M25" s="34"/>
      <c r="N25" s="34"/>
      <c r="O25" s="34"/>
      <c r="P25" s="34"/>
      <c r="Q25" s="34">
        <f>inschrijving!L25</f>
        <v>1</v>
      </c>
      <c r="R25" s="51">
        <f>inschrijving!M25</f>
        <v>0.5277777777777775</v>
      </c>
      <c r="S25" s="51">
        <f>inschrijving!N25</f>
        <v>0.5486111111111107</v>
      </c>
      <c r="T25" s="51">
        <f>inschrijving!O25</f>
        <v>0.5694444444444444</v>
      </c>
      <c r="U25" s="9"/>
    </row>
    <row r="26" spans="1:21" ht="12.75">
      <c r="A26" s="51">
        <f t="shared" si="0"/>
        <v>0</v>
      </c>
      <c r="B26" s="9">
        <f>inschrijving!D26</f>
        <v>0</v>
      </c>
      <c r="C26" s="34">
        <f>inschrijving!E26</f>
        <v>0</v>
      </c>
      <c r="D26" s="34"/>
      <c r="E26" s="34">
        <f>inschrijving!G26</f>
        <v>0</v>
      </c>
      <c r="F26" s="34">
        <f>inschrijving!H26</f>
        <v>0</v>
      </c>
      <c r="G26" s="34">
        <f>inschrijving!I26</f>
        <v>0</v>
      </c>
      <c r="H26" s="34">
        <f>inschrijving!J26</f>
        <v>0</v>
      </c>
      <c r="I26" s="34">
        <f>inschrijving!K26</f>
        <v>0</v>
      </c>
      <c r="J26" s="34"/>
      <c r="K26" s="34"/>
      <c r="L26" s="34"/>
      <c r="M26" s="34"/>
      <c r="N26" s="34"/>
      <c r="O26" s="34"/>
      <c r="P26" s="34"/>
      <c r="Q26" s="34">
        <f>inschrijving!L26</f>
        <v>0</v>
      </c>
      <c r="R26" s="51">
        <f>inschrijving!M26</f>
        <v>0</v>
      </c>
      <c r="S26" s="51">
        <f>inschrijving!N26</f>
        <v>0</v>
      </c>
      <c r="T26" s="51">
        <f>inschrijving!O26</f>
        <v>0</v>
      </c>
      <c r="U26" s="9"/>
    </row>
    <row r="27" spans="1:21" ht="12.75">
      <c r="A27" s="51">
        <f t="shared" si="0"/>
        <v>0</v>
      </c>
      <c r="B27" s="9">
        <f>inschrijving!D27</f>
        <v>0</v>
      </c>
      <c r="C27" s="34">
        <f>inschrijving!E27</f>
        <v>0</v>
      </c>
      <c r="D27" s="34"/>
      <c r="E27" s="34">
        <f>inschrijving!G27</f>
        <v>0</v>
      </c>
      <c r="F27" s="34">
        <f>inschrijving!H27</f>
        <v>0</v>
      </c>
      <c r="G27" s="34">
        <f>inschrijving!I27</f>
        <v>0</v>
      </c>
      <c r="H27" s="34">
        <f>inschrijving!J27</f>
        <v>0</v>
      </c>
      <c r="I27" s="34">
        <f>inschrijving!K27</f>
        <v>0</v>
      </c>
      <c r="J27" s="34"/>
      <c r="K27" s="34"/>
      <c r="L27" s="34"/>
      <c r="M27" s="34"/>
      <c r="N27" s="34"/>
      <c r="O27" s="34"/>
      <c r="P27" s="34"/>
      <c r="Q27" s="34">
        <f>inschrijving!L27</f>
        <v>0</v>
      </c>
      <c r="R27" s="51">
        <f>inschrijving!M27</f>
        <v>0</v>
      </c>
      <c r="S27" s="51">
        <f>inschrijving!N27</f>
        <v>0</v>
      </c>
      <c r="T27" s="51">
        <f>inschrijving!O27</f>
        <v>0</v>
      </c>
      <c r="U27" s="9"/>
    </row>
    <row r="28" spans="1:21" ht="12.75">
      <c r="A28" s="51">
        <f t="shared" si="0"/>
        <v>0.4618055555555556</v>
      </c>
      <c r="B28" s="9">
        <f>inschrijving!D28</f>
        <v>0</v>
      </c>
      <c r="C28" s="34">
        <f>inschrijving!E28</f>
        <v>2</v>
      </c>
      <c r="D28" s="34"/>
      <c r="E28" s="34" t="str">
        <f>inschrijving!G28</f>
        <v>Joyce Eekmate</v>
      </c>
      <c r="F28" s="34">
        <f>inschrijving!H28</f>
        <v>0</v>
      </c>
      <c r="G28" s="34" t="str">
        <f>inschrijving!I28</f>
        <v xml:space="preserve">Beijering's Rosemarie </v>
      </c>
      <c r="H28" s="34" t="str">
        <f>inschrijving!J28</f>
        <v>Schalkhaar</v>
      </c>
      <c r="I28" s="34" t="str">
        <f>inschrijving!K28</f>
        <v>1pohobby</v>
      </c>
      <c r="J28" s="34"/>
      <c r="K28" s="34"/>
      <c r="L28" s="34"/>
      <c r="M28" s="34"/>
      <c r="N28" s="34"/>
      <c r="O28" s="34"/>
      <c r="P28" s="34"/>
      <c r="Q28" s="34">
        <f>inschrijving!L28</f>
        <v>2</v>
      </c>
      <c r="R28" s="51">
        <f>inschrijving!M28</f>
        <v>0.4166666666666667</v>
      </c>
      <c r="S28" s="51">
        <f>inschrijving!N28</f>
        <v>0.44097222222222227</v>
      </c>
      <c r="T28" s="51">
        <f>inschrijving!O28</f>
        <v>0.4618055555555556</v>
      </c>
      <c r="U28" s="9"/>
    </row>
    <row r="29" spans="1:21" ht="12.75">
      <c r="A29" s="51">
        <f t="shared" si="0"/>
        <v>0.46527777777777773</v>
      </c>
      <c r="B29" s="9">
        <f>inschrijving!D29</f>
        <v>0</v>
      </c>
      <c r="C29" s="34">
        <f>inschrijving!E29</f>
        <v>3177</v>
      </c>
      <c r="D29" s="34"/>
      <c r="E29" s="34" t="str">
        <f>inschrijving!G29</f>
        <v>Ramona Theunisse</v>
      </c>
      <c r="F29" s="34">
        <f>inschrijving!H29</f>
        <v>0</v>
      </c>
      <c r="G29" s="34" t="str">
        <f>inschrijving!I29</f>
        <v>Gonnie van de Melder</v>
      </c>
      <c r="H29" s="34" t="str">
        <f>inschrijving!J29</f>
        <v>Zelhem</v>
      </c>
      <c r="I29" s="34" t="str">
        <f>inschrijving!K29</f>
        <v>1po1</v>
      </c>
      <c r="J29" s="34"/>
      <c r="K29" s="34"/>
      <c r="L29" s="34"/>
      <c r="M29" s="34"/>
      <c r="N29" s="34"/>
      <c r="O29" s="34"/>
      <c r="P29" s="34"/>
      <c r="Q29" s="34">
        <f>inschrijving!L29</f>
        <v>2</v>
      </c>
      <c r="R29" s="51">
        <f>inschrijving!M29</f>
        <v>0.4236111111111111</v>
      </c>
      <c r="S29" s="51">
        <f>inschrijving!N29</f>
        <v>0.4479166666666667</v>
      </c>
      <c r="T29" s="51">
        <f>inschrijving!O29</f>
        <v>0.46527777777777773</v>
      </c>
      <c r="U29" s="9"/>
    </row>
    <row r="30" spans="1:21" ht="12.75">
      <c r="A30" s="51">
        <f t="shared" si="0"/>
        <v>0.46875</v>
      </c>
      <c r="B30" s="9">
        <f>inschrijving!D30</f>
        <v>0</v>
      </c>
      <c r="C30" s="34">
        <f>inschrijving!E30</f>
        <v>3192</v>
      </c>
      <c r="D30" s="34"/>
      <c r="E30" s="34" t="str">
        <f>inschrijving!G30</f>
        <v>Marieke Witteveen-Versluis</v>
      </c>
      <c r="F30" s="34">
        <f>inschrijving!H30</f>
        <v>0</v>
      </c>
      <c r="G30" s="34" t="str">
        <f>inschrijving!I30</f>
        <v>Lizzy</v>
      </c>
      <c r="H30" s="34" t="str">
        <f>inschrijving!J30</f>
        <v>Apeldoorn</v>
      </c>
      <c r="I30" s="34" t="str">
        <f>inschrijving!K30</f>
        <v>1po1</v>
      </c>
      <c r="J30" s="34"/>
      <c r="K30" s="34"/>
      <c r="L30" s="34"/>
      <c r="M30" s="34"/>
      <c r="N30" s="34"/>
      <c r="O30" s="34"/>
      <c r="P30" s="34"/>
      <c r="Q30" s="34">
        <f>inschrijving!L30</f>
        <v>2</v>
      </c>
      <c r="R30" s="51">
        <f>inschrijving!M30</f>
        <v>0.4305555555555555</v>
      </c>
      <c r="S30" s="51">
        <f>inschrijving!N30</f>
        <v>0.4548611111111111</v>
      </c>
      <c r="T30" s="51">
        <f>inschrijving!O30</f>
        <v>0.46875</v>
      </c>
      <c r="U30" s="9"/>
    </row>
    <row r="31" spans="1:21" ht="12.75">
      <c r="A31" s="51">
        <f t="shared" si="0"/>
        <v>0.47222222222222227</v>
      </c>
      <c r="B31" s="9">
        <f>inschrijving!D31</f>
        <v>0</v>
      </c>
      <c r="C31" s="34">
        <f>inschrijving!E31</f>
        <v>1659</v>
      </c>
      <c r="D31" s="34"/>
      <c r="E31" s="34" t="str">
        <f>inschrijving!G31</f>
        <v>Desiree van Lambalgen-van Hierden</v>
      </c>
      <c r="F31" s="34">
        <f>inschrijving!H31</f>
        <v>0</v>
      </c>
      <c r="G31" s="34" t="str">
        <f>inschrijving!I31</f>
        <v>Rakt's Jeffrey</v>
      </c>
      <c r="H31" s="34" t="str">
        <f>inschrijving!J31</f>
        <v>Putten</v>
      </c>
      <c r="I31" s="34" t="str">
        <f>inschrijving!K31</f>
        <v>1po2</v>
      </c>
      <c r="J31" s="34"/>
      <c r="K31" s="34"/>
      <c r="L31" s="34"/>
      <c r="M31" s="34"/>
      <c r="N31" s="34"/>
      <c r="O31" s="34"/>
      <c r="P31" s="34"/>
      <c r="Q31" s="34">
        <f>inschrijving!L31</f>
        <v>2</v>
      </c>
      <c r="R31" s="51">
        <f>inschrijving!M31</f>
        <v>0.43749999999999994</v>
      </c>
      <c r="S31" s="51">
        <f>inschrijving!N31</f>
        <v>0.4618055555555555</v>
      </c>
      <c r="T31" s="51">
        <f>inschrijving!O31</f>
        <v>0.47222222222222227</v>
      </c>
      <c r="U31" s="9"/>
    </row>
    <row r="32" spans="1:21" ht="12.75">
      <c r="A32" s="51">
        <f t="shared" si="0"/>
        <v>0.4756944444444444</v>
      </c>
      <c r="B32" s="9">
        <f>inschrijving!D32</f>
        <v>0</v>
      </c>
      <c r="C32" s="34">
        <f>inschrijving!E32</f>
        <v>859</v>
      </c>
      <c r="D32" s="34"/>
      <c r="E32" s="34" t="str">
        <f>inschrijving!G32</f>
        <v>Louis van Haren</v>
      </c>
      <c r="F32" s="34">
        <f>inschrijving!H32</f>
        <v>0</v>
      </c>
      <c r="G32" s="34" t="str">
        <f>inschrijving!I32</f>
        <v>Luc</v>
      </c>
      <c r="H32" s="34" t="str">
        <f>inschrijving!J32</f>
        <v>Vierlingsbeek</v>
      </c>
      <c r="I32" s="34" t="str">
        <f>inschrijving!K32</f>
        <v>1po2</v>
      </c>
      <c r="J32" s="34"/>
      <c r="K32" s="34"/>
      <c r="L32" s="34"/>
      <c r="M32" s="34"/>
      <c r="N32" s="34"/>
      <c r="O32" s="34"/>
      <c r="P32" s="34"/>
      <c r="Q32" s="34">
        <f>inschrijving!L32</f>
        <v>2</v>
      </c>
      <c r="R32" s="51">
        <f>inschrijving!M32</f>
        <v>0.44444444444444436</v>
      </c>
      <c r="S32" s="51">
        <f>inschrijving!N32</f>
        <v>0.46874999999999994</v>
      </c>
      <c r="T32" s="51">
        <f>inschrijving!O32</f>
        <v>0.4756944444444444</v>
      </c>
      <c r="U32" s="9"/>
    </row>
    <row r="33" spans="1:21" ht="12.75">
      <c r="A33" s="51">
        <f t="shared" si="0"/>
        <v>0.4791666666666667</v>
      </c>
      <c r="B33" s="9">
        <f>inschrijving!D33</f>
        <v>0</v>
      </c>
      <c r="C33" s="34">
        <f>inschrijving!E33</f>
        <v>165</v>
      </c>
      <c r="D33" s="34"/>
      <c r="E33" s="34" t="str">
        <f>inschrijving!G33</f>
        <v>Joop Aalderink</v>
      </c>
      <c r="F33" s="34">
        <f>inschrijving!H33</f>
        <v>0</v>
      </c>
      <c r="G33" s="34" t="str">
        <f>inschrijving!I33</f>
        <v>Carillio</v>
      </c>
      <c r="H33" s="34" t="str">
        <f>inschrijving!J33</f>
        <v>Toldijk</v>
      </c>
      <c r="I33" s="34" t="str">
        <f>inschrijving!K33</f>
        <v>1po3</v>
      </c>
      <c r="J33" s="34"/>
      <c r="K33" s="34"/>
      <c r="L33" s="34"/>
      <c r="M33" s="34"/>
      <c r="N33" s="34"/>
      <c r="O33" s="34"/>
      <c r="P33" s="34"/>
      <c r="Q33" s="34">
        <f>inschrijving!L33</f>
        <v>2</v>
      </c>
      <c r="R33" s="51">
        <f>inschrijving!M33</f>
        <v>0.4513888888888888</v>
      </c>
      <c r="S33" s="51">
        <f>inschrijving!N33</f>
        <v>0.47569444444444436</v>
      </c>
      <c r="T33" s="51">
        <f>inschrijving!O33</f>
        <v>0.4791666666666667</v>
      </c>
      <c r="U33" s="9"/>
    </row>
    <row r="34" spans="1:21" ht="12.75">
      <c r="A34" s="51">
        <f t="shared" si="0"/>
        <v>0.4861111111111111</v>
      </c>
      <c r="B34" s="9">
        <f>inschrijving!D34</f>
        <v>0</v>
      </c>
      <c r="C34" s="34">
        <f>inschrijving!E34</f>
        <v>1602</v>
      </c>
      <c r="D34" s="34"/>
      <c r="E34" s="34" t="str">
        <f>inschrijving!G34</f>
        <v>Francisca Lanke</v>
      </c>
      <c r="F34" s="34">
        <f>inschrijving!H34</f>
        <v>0</v>
      </c>
      <c r="G34" s="34" t="str">
        <f>inschrijving!I34</f>
        <v>Amber</v>
      </c>
      <c r="H34" s="34" t="str">
        <f>inschrijving!J34</f>
        <v>Zelhem</v>
      </c>
      <c r="I34" s="34" t="str">
        <f>inschrijving!K34</f>
        <v>1po3</v>
      </c>
      <c r="J34" s="34"/>
      <c r="K34" s="34"/>
      <c r="L34" s="34"/>
      <c r="M34" s="34"/>
      <c r="N34" s="34"/>
      <c r="O34" s="34"/>
      <c r="P34" s="34"/>
      <c r="Q34" s="34">
        <f>inschrijving!L34</f>
        <v>2</v>
      </c>
      <c r="R34" s="51">
        <f>inschrijving!M34</f>
        <v>0.4583333333333332</v>
      </c>
      <c r="S34" s="51">
        <f>inschrijving!N34</f>
        <v>0.4826388888888888</v>
      </c>
      <c r="T34" s="51">
        <f>inschrijving!O34</f>
        <v>0.4861111111111111</v>
      </c>
      <c r="U34" s="9"/>
    </row>
    <row r="35" spans="1:21" ht="12.75">
      <c r="A35" s="51">
        <f t="shared" si="0"/>
        <v>0.4930555555555556</v>
      </c>
      <c r="B35" s="9">
        <f>inschrijving!D35</f>
        <v>0</v>
      </c>
      <c r="C35" s="34">
        <f>inschrijving!E35</f>
        <v>1501</v>
      </c>
      <c r="D35" s="34"/>
      <c r="E35" s="34" t="str">
        <f>inschrijving!G35</f>
        <v>Jurgen Tijssen</v>
      </c>
      <c r="F35" s="34">
        <f>inschrijving!H35</f>
        <v>0</v>
      </c>
      <c r="G35" s="34" t="str">
        <f>inschrijving!I35</f>
        <v>Elmo</v>
      </c>
      <c r="H35" s="34" t="str">
        <f>inschrijving!J35</f>
        <v>Nieuw-Heeten</v>
      </c>
      <c r="I35" s="34" t="str">
        <f>inschrijving!K35</f>
        <v>1po3</v>
      </c>
      <c r="J35" s="34"/>
      <c r="K35" s="34"/>
      <c r="L35" s="34"/>
      <c r="M35" s="34"/>
      <c r="N35" s="34"/>
      <c r="O35" s="34"/>
      <c r="P35" s="34"/>
      <c r="Q35" s="34">
        <f>inschrijving!L35</f>
        <v>2</v>
      </c>
      <c r="R35" s="51">
        <f>inschrijving!M35</f>
        <v>0.4652777777777776</v>
      </c>
      <c r="S35" s="51">
        <f>inschrijving!N35</f>
        <v>0.4895833333333332</v>
      </c>
      <c r="T35" s="51">
        <f>inschrijving!O35</f>
        <v>0.4930555555555556</v>
      </c>
      <c r="U35" s="9"/>
    </row>
    <row r="36" spans="1:20" ht="12.75">
      <c r="A36" s="51">
        <f t="shared" si="0"/>
        <v>0.53125</v>
      </c>
      <c r="B36" s="9">
        <f>inschrijving!D36</f>
        <v>0</v>
      </c>
      <c r="C36" s="34">
        <f>inschrijving!E36</f>
        <v>2170</v>
      </c>
      <c r="D36" s="34"/>
      <c r="E36" s="34" t="str">
        <f>inschrijving!G36</f>
        <v>Ramon Oosterveld</v>
      </c>
      <c r="F36" s="34">
        <f>inschrijving!H36</f>
        <v>0</v>
      </c>
      <c r="G36" s="34" t="str">
        <f>inschrijving!I36</f>
        <v>Jaquar/Silverster</v>
      </c>
      <c r="H36" s="34" t="str">
        <f>inschrijving!J36</f>
        <v>Hollandscheveld</v>
      </c>
      <c r="I36" s="34" t="str">
        <f>inschrijving!K36</f>
        <v>2po1</v>
      </c>
      <c r="J36" s="34"/>
      <c r="K36" s="34"/>
      <c r="L36" s="34"/>
      <c r="M36" s="34"/>
      <c r="N36" s="34"/>
      <c r="O36" s="34"/>
      <c r="P36" s="34"/>
      <c r="Q36" s="34">
        <f>inschrijving!L36</f>
        <v>2</v>
      </c>
      <c r="R36" s="51">
        <f>inschrijving!M36</f>
        <v>0.47222222222222204</v>
      </c>
      <c r="S36" s="51">
        <f>inschrijving!N36</f>
        <v>0.4965277777777776</v>
      </c>
      <c r="T36" s="51">
        <f>inschrijving!O36</f>
        <v>0.53125</v>
      </c>
    </row>
    <row r="37" spans="1:21" ht="12.75">
      <c r="A37" s="51">
        <f t="shared" si="0"/>
        <v>0.5347222222222222</v>
      </c>
      <c r="B37" s="9">
        <f>inschrijving!D37</f>
        <v>0</v>
      </c>
      <c r="C37" s="34">
        <f>inschrijving!E37</f>
        <v>1884</v>
      </c>
      <c r="D37" s="34"/>
      <c r="E37" s="34" t="str">
        <f>inschrijving!G37</f>
        <v>Marco de Winkel</v>
      </c>
      <c r="F37" s="34">
        <f>inschrijving!H37</f>
        <v>0</v>
      </c>
      <c r="G37" s="34" t="str">
        <f>inschrijving!I37</f>
        <v>Lars/Guus</v>
      </c>
      <c r="H37" s="34" t="str">
        <f>inschrijving!J37</f>
        <v>Eerbeek</v>
      </c>
      <c r="I37" s="34" t="str">
        <f>inschrijving!K37</f>
        <v>2po1</v>
      </c>
      <c r="J37" s="34"/>
      <c r="K37" s="34"/>
      <c r="L37" s="34"/>
      <c r="M37" s="34"/>
      <c r="N37" s="34"/>
      <c r="O37" s="34"/>
      <c r="P37" s="34"/>
      <c r="Q37" s="34">
        <f>inschrijving!L37</f>
        <v>2</v>
      </c>
      <c r="R37" s="51">
        <f>inschrijving!M37</f>
        <v>0.47916666666666646</v>
      </c>
      <c r="S37" s="51">
        <f>inschrijving!N37</f>
        <v>0.5034722222222221</v>
      </c>
      <c r="T37" s="51">
        <f>inschrijving!O37</f>
        <v>0.5347222222222222</v>
      </c>
      <c r="U37" s="9"/>
    </row>
    <row r="38" spans="1:21" ht="12.75">
      <c r="A38" s="51">
        <f t="shared" si="0"/>
        <v>0.5381944444444444</v>
      </c>
      <c r="B38" s="9">
        <f>inschrijving!D38</f>
        <v>0</v>
      </c>
      <c r="C38" s="34">
        <f>inschrijving!E38</f>
        <v>2114</v>
      </c>
      <c r="D38" s="34"/>
      <c r="E38" s="34" t="str">
        <f>inschrijving!G38</f>
        <v>Sven Jansen</v>
      </c>
      <c r="F38" s="34">
        <f>inschrijving!H38</f>
        <v>0</v>
      </c>
      <c r="G38" s="34" t="str">
        <f>inschrijving!I38</f>
        <v>Kees/ Marie Mathilde</v>
      </c>
      <c r="H38" s="34" t="str">
        <f>inschrijving!J38</f>
        <v>Nijkerkerveen</v>
      </c>
      <c r="I38" s="34" t="str">
        <f>inschrijving!K38</f>
        <v>2po1</v>
      </c>
      <c r="J38" s="34"/>
      <c r="K38" s="34"/>
      <c r="L38" s="34"/>
      <c r="M38" s="34"/>
      <c r="N38" s="34"/>
      <c r="O38" s="34"/>
      <c r="P38" s="34"/>
      <c r="Q38" s="34">
        <f>inschrijving!L38</f>
        <v>2</v>
      </c>
      <c r="R38" s="51">
        <f>inschrijving!M38</f>
        <v>0.4861111111111109</v>
      </c>
      <c r="S38" s="51">
        <f>inschrijving!N38</f>
        <v>0.5104166666666665</v>
      </c>
      <c r="T38" s="51">
        <f>inschrijving!O38</f>
        <v>0.5381944444444444</v>
      </c>
      <c r="U38" s="9"/>
    </row>
    <row r="39" spans="1:21" ht="12.75">
      <c r="A39" s="51">
        <f t="shared" si="0"/>
        <v>0.5416666666666666</v>
      </c>
      <c r="B39" s="9">
        <f>inschrijving!D39</f>
        <v>0</v>
      </c>
      <c r="C39" s="34">
        <f>inschrijving!E39</f>
        <v>701</v>
      </c>
      <c r="D39" s="34"/>
      <c r="E39" s="34" t="str">
        <f>inschrijving!G39</f>
        <v>Geert Pol</v>
      </c>
      <c r="F39" s="34">
        <f>inschrijving!H39</f>
        <v>0</v>
      </c>
      <c r="G39" s="34" t="str">
        <f>inschrijving!I39</f>
        <v>Alex/Justin</v>
      </c>
      <c r="H39" s="34" t="str">
        <f>inschrijving!J39</f>
        <v>Wilp</v>
      </c>
      <c r="I39" s="34" t="str">
        <f>inschrijving!K39</f>
        <v>2po3</v>
      </c>
      <c r="J39" s="34"/>
      <c r="K39" s="34"/>
      <c r="L39" s="34"/>
      <c r="M39" s="34"/>
      <c r="N39" s="34"/>
      <c r="O39" s="34"/>
      <c r="P39" s="34"/>
      <c r="Q39" s="34">
        <f>inschrijving!L39</f>
        <v>2</v>
      </c>
      <c r="R39" s="51">
        <f>inschrijving!M39</f>
        <v>0.4930555555555553</v>
      </c>
      <c r="S39" s="51">
        <f>inschrijving!N39</f>
        <v>0.5173611111111109</v>
      </c>
      <c r="T39" s="51">
        <f>inschrijving!O39</f>
        <v>0.5416666666666666</v>
      </c>
      <c r="U39" s="9"/>
    </row>
    <row r="40" spans="1:21" ht="12.75">
      <c r="A40" s="51">
        <f t="shared" si="0"/>
        <v>0.545138888888889</v>
      </c>
      <c r="B40" s="9">
        <f>inschrijving!D40</f>
        <v>0</v>
      </c>
      <c r="C40" s="34">
        <f>inschrijving!E40</f>
        <v>170</v>
      </c>
      <c r="D40" s="34"/>
      <c r="E40" s="34" t="str">
        <f>inschrijving!G40</f>
        <v>Klaas de Haan</v>
      </c>
      <c r="F40" s="34">
        <f>inschrijving!H40</f>
        <v>0</v>
      </c>
      <c r="G40" s="34" t="str">
        <f>inschrijving!I40</f>
        <v>Natz/Master</v>
      </c>
      <c r="H40" s="34" t="str">
        <f>inschrijving!J40</f>
        <v>Jouswier</v>
      </c>
      <c r="I40" s="34" t="str">
        <f>inschrijving!K40</f>
        <v>2po3</v>
      </c>
      <c r="J40" s="34"/>
      <c r="K40" s="34"/>
      <c r="L40" s="34"/>
      <c r="M40" s="34"/>
      <c r="N40" s="34"/>
      <c r="O40" s="34"/>
      <c r="P40" s="34"/>
      <c r="Q40" s="34">
        <f>inschrijving!L40</f>
        <v>2</v>
      </c>
      <c r="R40" s="51">
        <f>inschrijving!M40</f>
        <v>0.4999999999999997</v>
      </c>
      <c r="S40" s="51">
        <f>inschrijving!N40</f>
        <v>0.5243055555555554</v>
      </c>
      <c r="T40" s="51">
        <f>inschrijving!O40</f>
        <v>0.545138888888889</v>
      </c>
      <c r="U40" s="9"/>
    </row>
    <row r="41" spans="1:21" ht="12.75">
      <c r="A41" s="51">
        <f t="shared" si="0"/>
        <v>0.5729166666666666</v>
      </c>
      <c r="B41" s="9">
        <f>inschrijving!D41</f>
        <v>0</v>
      </c>
      <c r="C41" s="34">
        <f>inschrijving!E41</f>
        <v>1163</v>
      </c>
      <c r="D41" s="34"/>
      <c r="E41" s="34" t="str">
        <f>inschrijving!G41</f>
        <v>Dick Bolt</v>
      </c>
      <c r="F41" s="34">
        <f>inschrijving!H41</f>
        <v>0</v>
      </c>
      <c r="G41" s="34" t="str">
        <f>inschrijving!I41</f>
        <v>Nancy/Falco/Eline</v>
      </c>
      <c r="H41" s="34" t="str">
        <f>inschrijving!J41</f>
        <v>Wijhe</v>
      </c>
      <c r="I41" s="34" t="str">
        <f>inschrijving!K41</f>
        <v>tapo2</v>
      </c>
      <c r="J41" s="34"/>
      <c r="K41" s="34"/>
      <c r="L41" s="34"/>
      <c r="M41" s="34"/>
      <c r="N41" s="34"/>
      <c r="O41" s="34"/>
      <c r="P41" s="34"/>
      <c r="Q41" s="34">
        <f>inschrijving!L41</f>
        <v>2</v>
      </c>
      <c r="R41" s="51">
        <f>inschrijving!M41</f>
        <v>0.5069444444444442</v>
      </c>
      <c r="S41" s="51">
        <f>inschrijving!N41</f>
        <v>0.5312499999999998</v>
      </c>
      <c r="T41" s="51">
        <f>inschrijving!O41</f>
        <v>0.5729166666666666</v>
      </c>
      <c r="U41" s="9"/>
    </row>
    <row r="42" spans="1:21" ht="12.75">
      <c r="A42" s="51">
        <f t="shared" si="0"/>
        <v>0.576388888888889</v>
      </c>
      <c r="B42" s="9">
        <f>inschrijving!D42</f>
        <v>0</v>
      </c>
      <c r="C42" s="34">
        <f>inschrijving!E42</f>
        <v>630</v>
      </c>
      <c r="D42" s="34"/>
      <c r="E42" s="34" t="str">
        <f>inschrijving!G42</f>
        <v>Rob Dijkhuis</v>
      </c>
      <c r="F42" s="34">
        <f>inschrijving!H42</f>
        <v>0</v>
      </c>
      <c r="G42" s="34" t="str">
        <f>inschrijving!I42</f>
        <v>Amigo/Belg/Dino/Boy/Theo</v>
      </c>
      <c r="H42" s="34" t="str">
        <f>inschrijving!J42</f>
        <v>Geesteren</v>
      </c>
      <c r="I42" s="34" t="str">
        <f>inschrijving!K42</f>
        <v>4po3</v>
      </c>
      <c r="J42" s="34"/>
      <c r="K42" s="34"/>
      <c r="L42" s="34"/>
      <c r="M42" s="34"/>
      <c r="N42" s="34"/>
      <c r="O42" s="34"/>
      <c r="P42" s="34"/>
      <c r="Q42" s="34">
        <f>inschrijving!L42</f>
        <v>2</v>
      </c>
      <c r="R42" s="51">
        <f>inschrijving!M42</f>
        <v>0.5138888888888886</v>
      </c>
      <c r="S42" s="51">
        <f>inschrijving!N42</f>
        <v>0.5381944444444442</v>
      </c>
      <c r="T42" s="51">
        <f>inschrijving!O42</f>
        <v>0.576388888888889</v>
      </c>
      <c r="U42" s="9"/>
    </row>
    <row r="43" spans="1:21" ht="12.75">
      <c r="A43" s="51">
        <f t="shared" si="0"/>
        <v>0.579861111111111</v>
      </c>
      <c r="B43" s="9">
        <f>inschrijving!D43</f>
        <v>0</v>
      </c>
      <c r="C43" s="34">
        <f>inschrijving!E43</f>
        <v>3</v>
      </c>
      <c r="D43" s="34"/>
      <c r="E43" s="34" t="str">
        <f>inschrijving!G43</f>
        <v>Nora Schottert</v>
      </c>
      <c r="F43" s="34">
        <f>inschrijving!H43</f>
        <v>0</v>
      </c>
      <c r="G43" s="34" t="str">
        <f>inschrijving!I43</f>
        <v>Sabiene/ Henry/ Ponnie/ Sander</v>
      </c>
      <c r="H43" s="34" t="str">
        <f>inschrijving!J43</f>
        <v>Ommen</v>
      </c>
      <c r="I43" s="34" t="str">
        <f>inschrijving!K43</f>
        <v>4pohobby</v>
      </c>
      <c r="J43" s="34"/>
      <c r="K43" s="34"/>
      <c r="L43" s="34"/>
      <c r="M43" s="34"/>
      <c r="N43" s="34"/>
      <c r="O43" s="34"/>
      <c r="P43" s="34"/>
      <c r="Q43" s="34">
        <f>inschrijving!L43</f>
        <v>2</v>
      </c>
      <c r="R43" s="51">
        <f>inschrijving!M43</f>
        <v>0.520833333333333</v>
      </c>
      <c r="S43" s="51">
        <f>inschrijving!N43</f>
        <v>0.5451388888888886</v>
      </c>
      <c r="T43" s="51">
        <f>inschrijving!O43</f>
        <v>0.579861111111111</v>
      </c>
      <c r="U43" s="9"/>
    </row>
    <row r="44" spans="1:21" ht="12.75">
      <c r="A44" s="51">
        <f t="shared" si="0"/>
        <v>0</v>
      </c>
      <c r="B44" s="9">
        <f>inschrijving!D44</f>
        <v>0</v>
      </c>
      <c r="C44" s="34">
        <f>inschrijving!E44</f>
        <v>0</v>
      </c>
      <c r="D44" s="34"/>
      <c r="E44" s="34">
        <f>inschrijving!G44</f>
        <v>0</v>
      </c>
      <c r="F44" s="34">
        <f>inschrijving!H44</f>
        <v>0</v>
      </c>
      <c r="G44" s="34">
        <f>inschrijving!I44</f>
        <v>0</v>
      </c>
      <c r="H44" s="34">
        <f>inschrijving!J44</f>
        <v>0</v>
      </c>
      <c r="I44" s="34">
        <f>inschrijving!K44</f>
        <v>0</v>
      </c>
      <c r="J44" s="34"/>
      <c r="K44" s="34"/>
      <c r="L44" s="34"/>
      <c r="M44" s="34"/>
      <c r="N44" s="34"/>
      <c r="O44" s="34"/>
      <c r="P44" s="34"/>
      <c r="Q44" s="34">
        <f>inschrijving!L44</f>
        <v>0</v>
      </c>
      <c r="R44" s="51">
        <f>inschrijving!M44</f>
        <v>0</v>
      </c>
      <c r="S44" s="51">
        <f>inschrijving!N44</f>
        <v>0</v>
      </c>
      <c r="T44" s="51">
        <f>inschrijving!O44</f>
        <v>0</v>
      </c>
      <c r="U44" s="9"/>
    </row>
  </sheetData>
  <printOptions gridLines="1"/>
  <pageMargins left="0.3937007874015748" right="0.3937007874015748" top="0.7874015748031497" bottom="0.3937007874015748" header="0.5118110236220472" footer="0.5118110236220472"/>
  <pageSetup horizontalDpi="600" verticalDpi="600" orientation="landscape" paperSize="9" scale="120"/>
  <headerFooter alignWithMargins="0">
    <oddHeader>&amp;R&amp;D
 pag &amp;P/&amp;N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zoomScale="75" zoomScaleNormal="75" zoomScalePageLayoutView="75" workbookViewId="0" topLeftCell="A1">
      <selection activeCell="H6" sqref="H6"/>
    </sheetView>
  </sheetViews>
  <sheetFormatPr defaultColWidth="8.8515625" defaultRowHeight="12.75"/>
  <cols>
    <col min="1" max="2" width="4.00390625" style="11" customWidth="1"/>
    <col min="3" max="3" width="6.28125" style="101" customWidth="1"/>
    <col min="4" max="4" width="2.00390625" style="33" customWidth="1"/>
    <col min="5" max="5" width="18.421875" style="101" customWidth="1"/>
    <col min="6" max="6" width="3.7109375" style="100" customWidth="1"/>
    <col min="7" max="7" width="8.8515625" style="100" customWidth="1"/>
    <col min="8" max="8" width="5.7109375" style="143" customWidth="1"/>
    <col min="9" max="9" width="6.28125" style="143" customWidth="1"/>
    <col min="10" max="10" width="8.28125" style="13" customWidth="1"/>
    <col min="11" max="11" width="9.28125" style="13" customWidth="1"/>
    <col min="12" max="12" width="7.7109375" style="90" hidden="1" customWidth="1"/>
    <col min="13" max="13" width="9.421875" style="11" hidden="1" customWidth="1"/>
    <col min="14" max="14" width="7.421875" style="13" hidden="1" customWidth="1"/>
    <col min="15" max="15" width="7.7109375" style="90" hidden="1" customWidth="1"/>
    <col min="16" max="16" width="6.7109375" style="91" hidden="1" customWidth="1"/>
    <col min="17" max="17" width="7.28125" style="13" hidden="1" customWidth="1"/>
    <col min="18" max="18" width="5.421875" style="11" hidden="1" customWidth="1"/>
    <col min="19" max="19" width="7.7109375" style="90" hidden="1" customWidth="1"/>
    <col min="20" max="20" width="6.7109375" style="91" hidden="1" customWidth="1"/>
    <col min="21" max="21" width="6.8515625" style="13" hidden="1" customWidth="1"/>
    <col min="22" max="22" width="4.8515625" style="33" hidden="1" customWidth="1"/>
    <col min="23" max="23" width="4.00390625" style="33" hidden="1" customWidth="1"/>
    <col min="24" max="24" width="4.7109375" style="33" hidden="1" customWidth="1"/>
    <col min="25" max="25" width="4.421875" style="33" hidden="1" customWidth="1"/>
    <col min="26" max="26" width="4.7109375" style="33" hidden="1" customWidth="1"/>
    <col min="27" max="27" width="4.8515625" style="33" hidden="1" customWidth="1"/>
    <col min="28" max="28" width="4.7109375" style="33" hidden="1" customWidth="1"/>
    <col min="29" max="29" width="4.140625" style="33" hidden="1" customWidth="1"/>
    <col min="30" max="30" width="4.7109375" style="33" hidden="1" customWidth="1"/>
    <col min="31" max="31" width="4.8515625" style="33" hidden="1" customWidth="1"/>
    <col min="32" max="32" width="4.7109375" style="33" hidden="1" customWidth="1"/>
    <col min="33" max="34" width="5.8515625" style="33" hidden="1" customWidth="1"/>
    <col min="35" max="35" width="7.421875" style="13" hidden="1" customWidth="1"/>
    <col min="36" max="36" width="6.7109375" style="11" hidden="1" customWidth="1"/>
    <col min="37" max="37" width="7.28125" style="13" customWidth="1"/>
    <col min="38" max="38" width="11.00390625" style="13" customWidth="1"/>
    <col min="39" max="39" width="8.140625" style="11" customWidth="1"/>
    <col min="40" max="40" width="5.421875" style="15" customWidth="1"/>
    <col min="41" max="41" width="5.421875" style="93" customWidth="1"/>
    <col min="42" max="42" width="2.28125" style="14" customWidth="1"/>
    <col min="43" max="43" width="15.00390625" style="93" customWidth="1"/>
    <col min="44" max="44" width="12.140625" style="101" customWidth="1"/>
    <col min="45" max="45" width="11.140625" style="93" customWidth="1"/>
    <col min="46" max="46" width="11.140625" style="95" customWidth="1"/>
    <col min="47" max="47" width="11.00390625" style="93" customWidth="1"/>
    <col min="48" max="48" width="10.7109375" style="93" customWidth="1"/>
    <col min="49" max="49" width="11.28125" style="93" customWidth="1"/>
    <col min="50" max="50" width="12.00390625" style="93" customWidth="1"/>
    <col min="51" max="51" width="12.28125" style="93" customWidth="1"/>
    <col min="52" max="16384" width="8.8515625" style="93" customWidth="1"/>
  </cols>
  <sheetData>
    <row r="1" spans="3:44" ht="12.75">
      <c r="C1" s="12" t="s">
        <v>52</v>
      </c>
      <c r="D1" s="12"/>
      <c r="E1" s="12"/>
      <c r="F1" s="99"/>
      <c r="AQ1" s="92"/>
      <c r="AR1" s="12"/>
    </row>
    <row r="2" spans="3:44" ht="12.75">
      <c r="C2" s="12"/>
      <c r="D2" s="12"/>
      <c r="E2" s="12"/>
      <c r="F2" s="99"/>
      <c r="AQ2" s="92"/>
      <c r="AR2" s="12"/>
    </row>
    <row r="3" spans="3:44" ht="12.75">
      <c r="C3" s="12"/>
      <c r="D3" s="12"/>
      <c r="E3" s="12"/>
      <c r="F3" s="99"/>
      <c r="AQ3" s="92"/>
      <c r="AR3" s="12"/>
    </row>
    <row r="4" spans="3:44" ht="12.75">
      <c r="C4" s="12" t="s">
        <v>173</v>
      </c>
      <c r="D4" s="12"/>
      <c r="E4" s="12"/>
      <c r="F4" s="99"/>
      <c r="AQ4" s="92"/>
      <c r="AR4" s="12"/>
    </row>
    <row r="5" spans="3:44" ht="12.75">
      <c r="C5" s="12"/>
      <c r="D5" s="12"/>
      <c r="E5" s="12"/>
      <c r="F5" s="99"/>
      <c r="AQ5" s="92"/>
      <c r="AR5" s="12"/>
    </row>
    <row r="6" ht="12.75">
      <c r="AQ6" s="92"/>
    </row>
    <row r="7" spans="2:45" ht="12.75">
      <c r="B7" s="11" t="s">
        <v>6</v>
      </c>
      <c r="H7" s="159" t="s">
        <v>8</v>
      </c>
      <c r="I7" s="159"/>
      <c r="J7" s="159"/>
      <c r="K7" s="159"/>
      <c r="L7" s="159" t="s">
        <v>9</v>
      </c>
      <c r="M7" s="159"/>
      <c r="N7" s="159"/>
      <c r="O7" s="159" t="s">
        <v>47</v>
      </c>
      <c r="P7" s="159"/>
      <c r="Q7" s="159"/>
      <c r="R7" s="11" t="s">
        <v>10</v>
      </c>
      <c r="S7" s="159" t="s">
        <v>164</v>
      </c>
      <c r="T7" s="159"/>
      <c r="U7" s="159"/>
      <c r="V7" s="159" t="s">
        <v>11</v>
      </c>
      <c r="W7" s="159"/>
      <c r="X7" s="159"/>
      <c r="Y7" s="159"/>
      <c r="Z7" s="159"/>
      <c r="AA7" s="159"/>
      <c r="AB7" s="159"/>
      <c r="AC7" s="159"/>
      <c r="AD7" s="159"/>
      <c r="AE7" s="159"/>
      <c r="AF7" s="159"/>
      <c r="AG7" s="159"/>
      <c r="AH7" s="159"/>
      <c r="AI7" s="159"/>
      <c r="AJ7" s="159"/>
      <c r="AL7" s="13" t="s">
        <v>12</v>
      </c>
      <c r="AM7" s="11" t="s">
        <v>13</v>
      </c>
      <c r="AQ7" s="92"/>
      <c r="AS7" s="100"/>
    </row>
    <row r="8" spans="1:46" s="108" customFormat="1" ht="10">
      <c r="A8" s="52"/>
      <c r="B8" s="52"/>
      <c r="C8" s="102"/>
      <c r="D8" s="103"/>
      <c r="E8" s="102"/>
      <c r="F8" s="153"/>
      <c r="G8" s="153"/>
      <c r="H8" s="144"/>
      <c r="I8" s="144"/>
      <c r="J8" s="105"/>
      <c r="K8" s="105"/>
      <c r="L8" s="106"/>
      <c r="M8" s="52"/>
      <c r="N8" s="105"/>
      <c r="O8" s="106"/>
      <c r="P8" s="107"/>
      <c r="Q8" s="105"/>
      <c r="R8" s="52"/>
      <c r="S8" s="106"/>
      <c r="T8" s="107"/>
      <c r="U8" s="105"/>
      <c r="V8" s="105"/>
      <c r="W8" s="105"/>
      <c r="X8" s="105"/>
      <c r="Y8" s="105"/>
      <c r="Z8" s="105"/>
      <c r="AA8" s="105"/>
      <c r="AB8" s="105"/>
      <c r="AC8" s="105"/>
      <c r="AD8" s="105"/>
      <c r="AE8" s="105"/>
      <c r="AF8" s="105"/>
      <c r="AG8" s="105"/>
      <c r="AH8" s="105"/>
      <c r="AI8" s="105"/>
      <c r="AJ8" s="105"/>
      <c r="AK8" s="53"/>
      <c r="AL8" s="53"/>
      <c r="AM8" s="52"/>
      <c r="AN8" s="54"/>
      <c r="AP8" s="55"/>
      <c r="AQ8" s="109"/>
      <c r="AR8" s="102"/>
      <c r="AS8" s="153"/>
      <c r="AT8" s="110"/>
    </row>
    <row r="9" spans="1:46" s="108" customFormat="1" ht="10">
      <c r="A9" s="52"/>
      <c r="B9" s="52"/>
      <c r="C9" s="102"/>
      <c r="D9" s="103"/>
      <c r="E9" s="102"/>
      <c r="F9" s="153"/>
      <c r="G9" s="153"/>
      <c r="H9" s="144" t="s">
        <v>14</v>
      </c>
      <c r="I9" s="144" t="s">
        <v>15</v>
      </c>
      <c r="J9" s="53" t="s">
        <v>16</v>
      </c>
      <c r="K9" s="53" t="s">
        <v>41</v>
      </c>
      <c r="L9" s="106" t="s">
        <v>37</v>
      </c>
      <c r="M9" s="52" t="s">
        <v>30</v>
      </c>
      <c r="N9" s="53" t="s">
        <v>18</v>
      </c>
      <c r="O9" s="106" t="s">
        <v>37</v>
      </c>
      <c r="P9" s="107" t="s">
        <v>30</v>
      </c>
      <c r="Q9" s="53" t="s">
        <v>18</v>
      </c>
      <c r="R9" s="52" t="s">
        <v>16</v>
      </c>
      <c r="S9" s="106" t="s">
        <v>37</v>
      </c>
      <c r="T9" s="107" t="s">
        <v>38</v>
      </c>
      <c r="U9" s="53" t="s">
        <v>19</v>
      </c>
      <c r="V9" s="103" t="s">
        <v>17</v>
      </c>
      <c r="W9" s="103" t="s">
        <v>20</v>
      </c>
      <c r="X9" s="103" t="s">
        <v>17</v>
      </c>
      <c r="Y9" s="103" t="s">
        <v>20</v>
      </c>
      <c r="Z9" s="103" t="s">
        <v>17</v>
      </c>
      <c r="AA9" s="103" t="s">
        <v>20</v>
      </c>
      <c r="AB9" s="103" t="s">
        <v>17</v>
      </c>
      <c r="AC9" s="103" t="s">
        <v>20</v>
      </c>
      <c r="AD9" s="103" t="s">
        <v>17</v>
      </c>
      <c r="AE9" s="103" t="s">
        <v>20</v>
      </c>
      <c r="AF9" s="103" t="s">
        <v>17</v>
      </c>
      <c r="AG9" s="103" t="s">
        <v>20</v>
      </c>
      <c r="AH9" s="103" t="s">
        <v>12</v>
      </c>
      <c r="AI9" s="53" t="s">
        <v>21</v>
      </c>
      <c r="AJ9" s="52" t="s">
        <v>21</v>
      </c>
      <c r="AK9" s="53" t="s">
        <v>21</v>
      </c>
      <c r="AL9" s="53" t="s">
        <v>18</v>
      </c>
      <c r="AM9" s="52"/>
      <c r="AN9" s="54"/>
      <c r="AP9" s="55"/>
      <c r="AQ9" s="109"/>
      <c r="AR9" s="102"/>
      <c r="AT9" s="110"/>
    </row>
    <row r="10" spans="1:46" s="108" customFormat="1" ht="10">
      <c r="A10" s="52" t="s">
        <v>29</v>
      </c>
      <c r="B10" s="52" t="s">
        <v>36</v>
      </c>
      <c r="C10" s="102" t="s">
        <v>35</v>
      </c>
      <c r="D10" s="103"/>
      <c r="E10" s="158" t="s">
        <v>22</v>
      </c>
      <c r="F10" s="158"/>
      <c r="G10" s="153" t="s">
        <v>34</v>
      </c>
      <c r="H10" s="144" t="s">
        <v>23</v>
      </c>
      <c r="I10" s="144" t="s">
        <v>168</v>
      </c>
      <c r="J10" s="53" t="s">
        <v>24</v>
      </c>
      <c r="K10" s="53" t="s">
        <v>42</v>
      </c>
      <c r="L10" s="106" t="s">
        <v>17</v>
      </c>
      <c r="M10" s="52" t="s">
        <v>39</v>
      </c>
      <c r="N10" s="53" t="s">
        <v>24</v>
      </c>
      <c r="O10" s="106" t="s">
        <v>17</v>
      </c>
      <c r="P10" s="107" t="s">
        <v>39</v>
      </c>
      <c r="Q10" s="53" t="s">
        <v>25</v>
      </c>
      <c r="R10" s="52" t="s">
        <v>25</v>
      </c>
      <c r="S10" s="106" t="s">
        <v>17</v>
      </c>
      <c r="T10" s="107" t="s">
        <v>39</v>
      </c>
      <c r="U10" s="53" t="s">
        <v>26</v>
      </c>
      <c r="V10" s="103">
        <v>1</v>
      </c>
      <c r="W10" s="103"/>
      <c r="X10" s="103">
        <v>2</v>
      </c>
      <c r="Y10" s="103"/>
      <c r="Z10" s="103">
        <v>3</v>
      </c>
      <c r="AA10" s="103"/>
      <c r="AB10" s="103">
        <v>4</v>
      </c>
      <c r="AC10" s="103"/>
      <c r="AD10" s="103">
        <v>5</v>
      </c>
      <c r="AE10" s="103"/>
      <c r="AF10" s="103">
        <v>6</v>
      </c>
      <c r="AG10" s="103"/>
      <c r="AH10" s="103" t="s">
        <v>17</v>
      </c>
      <c r="AI10" s="53" t="s">
        <v>17</v>
      </c>
      <c r="AJ10" s="52" t="s">
        <v>27</v>
      </c>
      <c r="AK10" s="53" t="s">
        <v>28</v>
      </c>
      <c r="AL10" s="53" t="s">
        <v>25</v>
      </c>
      <c r="AM10" s="52"/>
      <c r="AN10" s="54" t="s">
        <v>29</v>
      </c>
      <c r="AO10" s="109" t="str">
        <f>C10</f>
        <v>nr.</v>
      </c>
      <c r="AP10" s="55"/>
      <c r="AQ10" s="109"/>
      <c r="AR10" s="102"/>
      <c r="AS10" s="105"/>
      <c r="AT10" s="109"/>
    </row>
    <row r="11" spans="43:45" ht="12.75">
      <c r="AQ11" s="92"/>
      <c r="AS11" s="154"/>
    </row>
    <row r="12" spans="43:45" ht="12.75">
      <c r="AQ12" s="92"/>
      <c r="AS12" s="154"/>
    </row>
    <row r="13" spans="2:45" ht="12.75">
      <c r="B13" s="11">
        <v>1</v>
      </c>
      <c r="C13" s="88">
        <f>inschrijving!E34</f>
        <v>1602</v>
      </c>
      <c r="D13" s="89"/>
      <c r="E13" s="88" t="str">
        <f>inschrijving!G34</f>
        <v>Francisca Lanke</v>
      </c>
      <c r="F13" s="88">
        <f>inschrijving!H34</f>
        <v>0</v>
      </c>
      <c r="G13" s="88" t="str">
        <f>inschrijving!K34</f>
        <v>1po3</v>
      </c>
      <c r="H13" s="143">
        <v>164</v>
      </c>
      <c r="I13" s="143">
        <v>168</v>
      </c>
      <c r="J13" s="13">
        <f>160-(((H13+I13)*0.64)/2)</f>
        <v>53.75999999999999</v>
      </c>
      <c r="Z13" s="146"/>
      <c r="AI13" s="13">
        <f>AH13*0.2</f>
        <v>0</v>
      </c>
      <c r="AJ13" s="11">
        <f>W13+Y13+AA13+AC13+AE13+AG13</f>
        <v>0</v>
      </c>
      <c r="AK13" s="13">
        <v>0</v>
      </c>
      <c r="AL13" s="13">
        <f>J13+K13+M13+N13+P13+Q13+R13+T13+U13+AI13+AJ13+AK13</f>
        <v>53.75999999999999</v>
      </c>
      <c r="AO13" s="92">
        <f>C13</f>
        <v>1602</v>
      </c>
      <c r="AQ13" s="92" t="str">
        <f>E13</f>
        <v>Francisca Lanke</v>
      </c>
      <c r="AR13" s="88">
        <f>F13</f>
        <v>0</v>
      </c>
      <c r="AS13" s="92" t="str">
        <f>G13</f>
        <v>1po3</v>
      </c>
    </row>
    <row r="14" spans="3:45" ht="12.75">
      <c r="C14" s="88"/>
      <c r="D14" s="89"/>
      <c r="E14" s="88"/>
      <c r="F14" s="88"/>
      <c r="G14" s="88"/>
      <c r="Z14" s="146"/>
      <c r="AO14" s="92"/>
      <c r="AQ14" s="92"/>
      <c r="AR14" s="88"/>
      <c r="AS14" s="92"/>
    </row>
    <row r="15" spans="3:45" ht="12.75">
      <c r="C15" s="88"/>
      <c r="D15" s="89"/>
      <c r="E15" s="88"/>
      <c r="F15" s="88"/>
      <c r="G15" s="88"/>
      <c r="Z15" s="146"/>
      <c r="AO15" s="92"/>
      <c r="AQ15" s="92"/>
      <c r="AR15" s="88"/>
      <c r="AS15" s="92"/>
    </row>
    <row r="16" spans="2:45" ht="12.75">
      <c r="B16" s="11">
        <f>AM16</f>
        <v>0</v>
      </c>
      <c r="C16" s="88">
        <f>inschrijving!E16</f>
        <v>3073</v>
      </c>
      <c r="D16" s="89"/>
      <c r="E16" s="88" t="str">
        <f>inschrijving!G16</f>
        <v>Sandra Derksen</v>
      </c>
      <c r="F16" s="88">
        <f>inschrijving!H16</f>
        <v>0</v>
      </c>
      <c r="G16" s="88" t="str">
        <f>inschrijving!K16</f>
        <v>1pa2</v>
      </c>
      <c r="H16" s="145">
        <v>156.5</v>
      </c>
      <c r="I16" s="145">
        <v>162</v>
      </c>
      <c r="J16" s="13">
        <f aca="true" t="shared" si="0" ref="J16:J47">160-(((H16+I16)*0.64)/2)</f>
        <v>58.08</v>
      </c>
      <c r="AI16" s="13">
        <f aca="true" t="shared" si="1" ref="AI16:AI47">AH16*0.2</f>
        <v>0</v>
      </c>
      <c r="AJ16" s="11">
        <f aca="true" t="shared" si="2" ref="AJ16:AJ47">W16+Y16+AA16+AC16+AE16+AG16</f>
        <v>0</v>
      </c>
      <c r="AK16" s="113">
        <v>0</v>
      </c>
      <c r="AL16" s="13">
        <f aca="true" t="shared" si="3" ref="AL16:AL47">J16+K16+M16+N16+P16+Q16+R16+T16+U16+AI16+AJ16+AK16</f>
        <v>58.08</v>
      </c>
      <c r="AN16" s="33"/>
      <c r="AO16" s="92">
        <f aca="true" t="shared" si="4" ref="AO16:AO47">C16</f>
        <v>3073</v>
      </c>
      <c r="AQ16" s="92" t="str">
        <f aca="true" t="shared" si="5" ref="AQ16:AQ47">E16</f>
        <v>Sandra Derksen</v>
      </c>
      <c r="AR16" s="88">
        <f aca="true" t="shared" si="6" ref="AR16:AR47">F16</f>
        <v>0</v>
      </c>
      <c r="AS16" s="92" t="str">
        <f aca="true" t="shared" si="7" ref="AS16:AS47">G16</f>
        <v>1pa2</v>
      </c>
    </row>
    <row r="17" spans="2:45" ht="12.75">
      <c r="B17" s="11">
        <f>AM17</f>
        <v>0</v>
      </c>
      <c r="C17" s="88">
        <f>inschrijving!E21</f>
        <v>1117</v>
      </c>
      <c r="D17" s="89"/>
      <c r="E17" s="88" t="str">
        <f>inschrijving!G21</f>
        <v>W.Veldboom</v>
      </c>
      <c r="F17" s="88">
        <f>inschrijving!H21</f>
        <v>0</v>
      </c>
      <c r="G17" s="88" t="str">
        <f>inschrijving!K21</f>
        <v>1pa3</v>
      </c>
      <c r="H17" s="143">
        <v>170</v>
      </c>
      <c r="I17" s="143">
        <v>166</v>
      </c>
      <c r="J17" s="13">
        <f t="shared" si="0"/>
        <v>52.480000000000004</v>
      </c>
      <c r="AI17" s="13">
        <f t="shared" si="1"/>
        <v>0</v>
      </c>
      <c r="AJ17" s="11">
        <f t="shared" si="2"/>
        <v>0</v>
      </c>
      <c r="AK17" s="13">
        <v>6</v>
      </c>
      <c r="AL17" s="13">
        <f t="shared" si="3"/>
        <v>58.480000000000004</v>
      </c>
      <c r="AO17" s="92">
        <f t="shared" si="4"/>
        <v>1117</v>
      </c>
      <c r="AQ17" s="92" t="str">
        <f t="shared" si="5"/>
        <v>W.Veldboom</v>
      </c>
      <c r="AR17" s="88">
        <f t="shared" si="6"/>
        <v>0</v>
      </c>
      <c r="AS17" s="92" t="str">
        <f t="shared" si="7"/>
        <v>1pa3</v>
      </c>
    </row>
    <row r="18" spans="2:45" ht="12.75">
      <c r="B18" s="11">
        <f>AM18</f>
        <v>0</v>
      </c>
      <c r="C18" s="88">
        <f>inschrijving!E17</f>
        <v>1863</v>
      </c>
      <c r="D18" s="89"/>
      <c r="E18" s="88" t="str">
        <f>inschrijving!G17</f>
        <v xml:space="preserve">John Hol </v>
      </c>
      <c r="F18" s="88">
        <f>inschrijving!H17</f>
        <v>0</v>
      </c>
      <c r="G18" s="88" t="str">
        <f>inschrijving!K17</f>
        <v>1pa2</v>
      </c>
      <c r="H18" s="145">
        <v>162.5</v>
      </c>
      <c r="I18" s="145">
        <v>162.5</v>
      </c>
      <c r="J18" s="13">
        <f t="shared" si="0"/>
        <v>56</v>
      </c>
      <c r="AI18" s="13">
        <f t="shared" si="1"/>
        <v>0</v>
      </c>
      <c r="AJ18" s="11">
        <f t="shared" si="2"/>
        <v>0</v>
      </c>
      <c r="AK18" s="13">
        <v>6</v>
      </c>
      <c r="AL18" s="13">
        <f t="shared" si="3"/>
        <v>62</v>
      </c>
      <c r="AN18" s="33"/>
      <c r="AO18" s="92">
        <f t="shared" si="4"/>
        <v>1863</v>
      </c>
      <c r="AQ18" s="92" t="str">
        <f t="shared" si="5"/>
        <v xml:space="preserve">John Hol </v>
      </c>
      <c r="AR18" s="88">
        <f t="shared" si="6"/>
        <v>0</v>
      </c>
      <c r="AS18" s="92" t="str">
        <f t="shared" si="7"/>
        <v>1pa2</v>
      </c>
    </row>
    <row r="19" spans="3:45" ht="12.75">
      <c r="C19" s="88">
        <f>inschrijving!E38</f>
        <v>2114</v>
      </c>
      <c r="D19" s="89"/>
      <c r="E19" s="88" t="str">
        <f>inschrijving!G38</f>
        <v>Sven Jansen</v>
      </c>
      <c r="F19" s="88">
        <f>inschrijving!H38</f>
        <v>0</v>
      </c>
      <c r="G19" s="88" t="str">
        <f>inschrijving!K38</f>
        <v>2po1</v>
      </c>
      <c r="H19" s="143">
        <v>142</v>
      </c>
      <c r="I19" s="143">
        <v>153</v>
      </c>
      <c r="J19" s="13">
        <f t="shared" si="0"/>
        <v>65.6</v>
      </c>
      <c r="AI19" s="13">
        <f t="shared" si="1"/>
        <v>0</v>
      </c>
      <c r="AJ19" s="11">
        <f t="shared" si="2"/>
        <v>0</v>
      </c>
      <c r="AK19" s="13">
        <v>0</v>
      </c>
      <c r="AL19" s="13">
        <f t="shared" si="3"/>
        <v>65.6</v>
      </c>
      <c r="AO19" s="92">
        <f t="shared" si="4"/>
        <v>2114</v>
      </c>
      <c r="AQ19" s="92" t="str">
        <f t="shared" si="5"/>
        <v>Sven Jansen</v>
      </c>
      <c r="AR19" s="88">
        <f t="shared" si="6"/>
        <v>0</v>
      </c>
      <c r="AS19" s="92" t="str">
        <f t="shared" si="7"/>
        <v>2po1</v>
      </c>
    </row>
    <row r="20" spans="3:45" ht="12.75">
      <c r="C20" s="88">
        <f>inschrijving!E40</f>
        <v>170</v>
      </c>
      <c r="D20" s="89"/>
      <c r="E20" s="88" t="str">
        <f>inschrijving!G40</f>
        <v>Klaas de Haan</v>
      </c>
      <c r="F20" s="88">
        <f>inschrijving!H40</f>
        <v>0</v>
      </c>
      <c r="G20" s="88" t="str">
        <f>inschrijving!K40</f>
        <v>2po3</v>
      </c>
      <c r="H20" s="143">
        <v>157</v>
      </c>
      <c r="I20" s="143">
        <v>162</v>
      </c>
      <c r="J20" s="13">
        <f t="shared" si="0"/>
        <v>57.92</v>
      </c>
      <c r="AI20" s="13">
        <f t="shared" si="1"/>
        <v>0</v>
      </c>
      <c r="AJ20" s="11">
        <f t="shared" si="2"/>
        <v>0</v>
      </c>
      <c r="AK20" s="13">
        <v>9</v>
      </c>
      <c r="AL20" s="13">
        <f t="shared" si="3"/>
        <v>66.92</v>
      </c>
      <c r="AO20" s="92">
        <f t="shared" si="4"/>
        <v>170</v>
      </c>
      <c r="AQ20" s="92" t="str">
        <f t="shared" si="5"/>
        <v>Klaas de Haan</v>
      </c>
      <c r="AR20" s="88">
        <f t="shared" si="6"/>
        <v>0</v>
      </c>
      <c r="AS20" s="92" t="str">
        <f t="shared" si="7"/>
        <v>2po3</v>
      </c>
    </row>
    <row r="21" spans="2:45" ht="12.75">
      <c r="B21" s="11">
        <f>AM21</f>
        <v>0</v>
      </c>
      <c r="C21" s="88">
        <f>inschrijving!E32</f>
        <v>859</v>
      </c>
      <c r="D21" s="89"/>
      <c r="E21" s="88" t="str">
        <f>inschrijving!G32</f>
        <v>Louis van Haren</v>
      </c>
      <c r="F21" s="88">
        <f>inschrijving!H32</f>
        <v>0</v>
      </c>
      <c r="G21" s="88" t="str">
        <f>inschrijving!K32</f>
        <v>1po2</v>
      </c>
      <c r="H21" s="143">
        <v>141</v>
      </c>
      <c r="I21" s="143">
        <v>158</v>
      </c>
      <c r="J21" s="13">
        <f t="shared" si="0"/>
        <v>64.32</v>
      </c>
      <c r="AI21" s="13">
        <f t="shared" si="1"/>
        <v>0</v>
      </c>
      <c r="AJ21" s="11">
        <f t="shared" si="2"/>
        <v>0</v>
      </c>
      <c r="AK21" s="13">
        <v>3</v>
      </c>
      <c r="AL21" s="13">
        <f t="shared" si="3"/>
        <v>67.32</v>
      </c>
      <c r="AO21" s="92">
        <f t="shared" si="4"/>
        <v>859</v>
      </c>
      <c r="AQ21" s="92" t="str">
        <f t="shared" si="5"/>
        <v>Louis van Haren</v>
      </c>
      <c r="AR21" s="88">
        <f t="shared" si="6"/>
        <v>0</v>
      </c>
      <c r="AS21" s="92" t="str">
        <f t="shared" si="7"/>
        <v>1po2</v>
      </c>
    </row>
    <row r="22" spans="2:45" ht="12.75">
      <c r="B22" s="11">
        <f>AM22</f>
        <v>0</v>
      </c>
      <c r="C22" s="88">
        <f>inschrijving!E19</f>
        <v>3286</v>
      </c>
      <c r="D22" s="89"/>
      <c r="E22" s="88" t="str">
        <f>inschrijving!G19</f>
        <v>Theo Spit</v>
      </c>
      <c r="F22" s="88">
        <f>inschrijving!H19</f>
        <v>0</v>
      </c>
      <c r="G22" s="88" t="str">
        <f>inschrijving!K19</f>
        <v>2pa1</v>
      </c>
      <c r="H22" s="143">
        <v>140</v>
      </c>
      <c r="I22" s="143">
        <v>158</v>
      </c>
      <c r="J22" s="13">
        <f t="shared" si="0"/>
        <v>64.64</v>
      </c>
      <c r="AI22" s="13">
        <f t="shared" si="1"/>
        <v>0</v>
      </c>
      <c r="AJ22" s="11">
        <f t="shared" si="2"/>
        <v>0</v>
      </c>
      <c r="AK22" s="13">
        <v>3</v>
      </c>
      <c r="AL22" s="13">
        <f t="shared" si="3"/>
        <v>67.64</v>
      </c>
      <c r="AO22" s="92">
        <f t="shared" si="4"/>
        <v>3286</v>
      </c>
      <c r="AQ22" s="92" t="str">
        <f t="shared" si="5"/>
        <v>Theo Spit</v>
      </c>
      <c r="AR22" s="88">
        <f t="shared" si="6"/>
        <v>0</v>
      </c>
      <c r="AS22" s="92" t="str">
        <f t="shared" si="7"/>
        <v>2pa1</v>
      </c>
    </row>
    <row r="23" spans="1:51" s="95" customFormat="1" ht="12.75">
      <c r="A23" s="11"/>
      <c r="B23" s="11"/>
      <c r="C23" s="88">
        <f>inschrijving!E39</f>
        <v>701</v>
      </c>
      <c r="D23" s="89"/>
      <c r="E23" s="88" t="str">
        <f>inschrijving!G39</f>
        <v>Geert Pol</v>
      </c>
      <c r="F23" s="88">
        <f>inschrijving!H39</f>
        <v>0</v>
      </c>
      <c r="G23" s="88" t="str">
        <f>inschrijving!K39</f>
        <v>2po3</v>
      </c>
      <c r="H23" s="143">
        <v>154</v>
      </c>
      <c r="I23" s="143">
        <v>167</v>
      </c>
      <c r="J23" s="13">
        <f t="shared" si="0"/>
        <v>57.28</v>
      </c>
      <c r="K23" s="13"/>
      <c r="L23" s="90"/>
      <c r="M23" s="11"/>
      <c r="N23" s="13"/>
      <c r="O23" s="90"/>
      <c r="P23" s="91"/>
      <c r="Q23" s="13"/>
      <c r="R23" s="11"/>
      <c r="S23" s="90"/>
      <c r="T23" s="91"/>
      <c r="U23" s="1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13">
        <f t="shared" si="1"/>
        <v>0</v>
      </c>
      <c r="AJ23" s="11">
        <f t="shared" si="2"/>
        <v>0</v>
      </c>
      <c r="AK23" s="13">
        <v>11</v>
      </c>
      <c r="AL23" s="13">
        <f t="shared" si="3"/>
        <v>68.28</v>
      </c>
      <c r="AM23" s="11"/>
      <c r="AN23" s="15"/>
      <c r="AO23" s="92">
        <f t="shared" si="4"/>
        <v>701</v>
      </c>
      <c r="AP23" s="14"/>
      <c r="AQ23" s="92" t="str">
        <f t="shared" si="5"/>
        <v>Geert Pol</v>
      </c>
      <c r="AR23" s="88">
        <f t="shared" si="6"/>
        <v>0</v>
      </c>
      <c r="AS23" s="92" t="str">
        <f t="shared" si="7"/>
        <v>2po3</v>
      </c>
      <c r="AU23" s="93"/>
      <c r="AV23" s="93"/>
      <c r="AW23" s="93"/>
      <c r="AX23" s="93"/>
      <c r="AY23" s="93"/>
    </row>
    <row r="24" spans="1:51" s="95" customFormat="1" ht="12.75">
      <c r="A24" s="11"/>
      <c r="B24" s="11">
        <f>AM24</f>
        <v>0</v>
      </c>
      <c r="C24" s="88">
        <f>inschrijving!E24</f>
        <v>802</v>
      </c>
      <c r="D24" s="89"/>
      <c r="E24" s="88" t="str">
        <f>inschrijving!G24</f>
        <v>Herman Simmelink</v>
      </c>
      <c r="F24" s="88">
        <f>inschrijving!H24</f>
        <v>0</v>
      </c>
      <c r="G24" s="88" t="str">
        <f>inschrijving!K24</f>
        <v>2pa3</v>
      </c>
      <c r="H24" s="143">
        <v>145.5</v>
      </c>
      <c r="I24" s="143">
        <v>152</v>
      </c>
      <c r="J24" s="13">
        <f t="shared" si="0"/>
        <v>64.8</v>
      </c>
      <c r="K24" s="13"/>
      <c r="L24" s="90"/>
      <c r="M24" s="11"/>
      <c r="N24" s="13"/>
      <c r="O24" s="90"/>
      <c r="P24" s="91"/>
      <c r="Q24" s="13"/>
      <c r="R24" s="11"/>
      <c r="S24" s="90"/>
      <c r="T24" s="91"/>
      <c r="U24" s="1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13">
        <f t="shared" si="1"/>
        <v>0</v>
      </c>
      <c r="AJ24" s="11">
        <f t="shared" si="2"/>
        <v>0</v>
      </c>
      <c r="AK24" s="13">
        <v>3.5</v>
      </c>
      <c r="AL24" s="13">
        <f t="shared" si="3"/>
        <v>68.3</v>
      </c>
      <c r="AM24" s="11"/>
      <c r="AN24" s="15"/>
      <c r="AO24" s="92">
        <f t="shared" si="4"/>
        <v>802</v>
      </c>
      <c r="AP24" s="14"/>
      <c r="AQ24" s="92" t="str">
        <f t="shared" si="5"/>
        <v>Herman Simmelink</v>
      </c>
      <c r="AR24" s="88">
        <f t="shared" si="6"/>
        <v>0</v>
      </c>
      <c r="AS24" s="92" t="str">
        <f t="shared" si="7"/>
        <v>2pa3</v>
      </c>
      <c r="AU24" s="93"/>
      <c r="AV24" s="93"/>
      <c r="AW24" s="93"/>
      <c r="AX24" s="93"/>
      <c r="AY24" s="93"/>
    </row>
    <row r="25" spans="1:51" s="95" customFormat="1" ht="12.75">
      <c r="A25" s="11"/>
      <c r="B25" s="11"/>
      <c r="C25" s="88">
        <f>inschrijving!E42</f>
        <v>630</v>
      </c>
      <c r="D25" s="89"/>
      <c r="E25" s="88" t="str">
        <f>inschrijving!G42</f>
        <v>Rob Dijkhuis</v>
      </c>
      <c r="F25" s="88">
        <f>inschrijving!H42</f>
        <v>0</v>
      </c>
      <c r="G25" s="88" t="str">
        <f>inschrijving!K42</f>
        <v>4po3</v>
      </c>
      <c r="H25" s="143">
        <v>145</v>
      </c>
      <c r="I25" s="143">
        <v>160</v>
      </c>
      <c r="J25" s="13">
        <f t="shared" si="0"/>
        <v>62.39999999999999</v>
      </c>
      <c r="K25" s="13"/>
      <c r="L25" s="90"/>
      <c r="M25" s="11"/>
      <c r="N25" s="13"/>
      <c r="O25" s="90"/>
      <c r="P25" s="91"/>
      <c r="Q25" s="13"/>
      <c r="R25" s="11"/>
      <c r="S25" s="90"/>
      <c r="T25" s="91"/>
      <c r="U25" s="1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13">
        <f t="shared" si="1"/>
        <v>0</v>
      </c>
      <c r="AJ25" s="11">
        <f t="shared" si="2"/>
        <v>0</v>
      </c>
      <c r="AK25" s="13">
        <v>6</v>
      </c>
      <c r="AL25" s="13">
        <f t="shared" si="3"/>
        <v>68.39999999999999</v>
      </c>
      <c r="AM25" s="11"/>
      <c r="AN25" s="15"/>
      <c r="AO25" s="92">
        <f t="shared" si="4"/>
        <v>630</v>
      </c>
      <c r="AP25" s="14"/>
      <c r="AQ25" s="92" t="str">
        <f t="shared" si="5"/>
        <v>Rob Dijkhuis</v>
      </c>
      <c r="AR25" s="88">
        <f t="shared" si="6"/>
        <v>0</v>
      </c>
      <c r="AS25" s="92" t="str">
        <f t="shared" si="7"/>
        <v>4po3</v>
      </c>
      <c r="AU25" s="93"/>
      <c r="AV25" s="93"/>
      <c r="AW25" s="93"/>
      <c r="AX25" s="93"/>
      <c r="AY25" s="93"/>
    </row>
    <row r="26" spans="1:51" s="95" customFormat="1" ht="12.75">
      <c r="A26" s="11"/>
      <c r="B26" s="11">
        <f aca="true" t="shared" si="8" ref="B26:B40">AM26</f>
        <v>0</v>
      </c>
      <c r="C26" s="88">
        <f>inschrijving!E23</f>
        <v>226</v>
      </c>
      <c r="D26" s="89"/>
      <c r="E26" s="88" t="str">
        <f>inschrijving!G23</f>
        <v>Martien Bömer</v>
      </c>
      <c r="F26" s="88">
        <f>inschrijving!H23</f>
        <v>0</v>
      </c>
      <c r="G26" s="88" t="str">
        <f>inschrijving!K23</f>
        <v>2pa2</v>
      </c>
      <c r="H26" s="143">
        <v>151.5</v>
      </c>
      <c r="I26" s="143">
        <v>151.5</v>
      </c>
      <c r="J26" s="13">
        <f t="shared" si="0"/>
        <v>63.03999999999999</v>
      </c>
      <c r="K26" s="13"/>
      <c r="L26" s="90"/>
      <c r="M26" s="11"/>
      <c r="N26" s="13"/>
      <c r="O26" s="90"/>
      <c r="P26" s="91"/>
      <c r="Q26" s="13"/>
      <c r="R26" s="11"/>
      <c r="S26" s="90"/>
      <c r="T26" s="91"/>
      <c r="U26" s="1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13">
        <f t="shared" si="1"/>
        <v>0</v>
      </c>
      <c r="AJ26" s="11">
        <f t="shared" si="2"/>
        <v>0</v>
      </c>
      <c r="AK26" s="13">
        <v>6</v>
      </c>
      <c r="AL26" s="13">
        <f t="shared" si="3"/>
        <v>69.03999999999999</v>
      </c>
      <c r="AM26" s="11"/>
      <c r="AN26" s="15"/>
      <c r="AO26" s="92">
        <f t="shared" si="4"/>
        <v>226</v>
      </c>
      <c r="AP26" s="14"/>
      <c r="AQ26" s="92" t="str">
        <f t="shared" si="5"/>
        <v>Martien Bömer</v>
      </c>
      <c r="AR26" s="88">
        <f t="shared" si="6"/>
        <v>0</v>
      </c>
      <c r="AS26" s="92" t="str">
        <f t="shared" si="7"/>
        <v>2pa2</v>
      </c>
      <c r="AU26" s="93"/>
      <c r="AV26" s="93"/>
      <c r="AW26" s="93"/>
      <c r="AX26" s="93"/>
      <c r="AY26" s="93"/>
    </row>
    <row r="27" spans="1:51" s="95" customFormat="1" ht="12.75">
      <c r="A27" s="11"/>
      <c r="B27" s="11">
        <f t="shared" si="8"/>
        <v>0</v>
      </c>
      <c r="C27" s="88">
        <f>inschrijving!E14</f>
        <v>3395</v>
      </c>
      <c r="D27" s="89"/>
      <c r="E27" s="88" t="str">
        <f>inschrijving!G14</f>
        <v>Iris Hutterd</v>
      </c>
      <c r="F27" s="88">
        <f>inschrijving!H14</f>
        <v>0</v>
      </c>
      <c r="G27" s="88" t="str">
        <f>inschrijving!K14</f>
        <v>1pa1</v>
      </c>
      <c r="H27" s="143">
        <v>146</v>
      </c>
      <c r="I27" s="143">
        <v>156.5</v>
      </c>
      <c r="J27" s="13">
        <f t="shared" si="0"/>
        <v>63.2</v>
      </c>
      <c r="K27" s="13"/>
      <c r="L27" s="90"/>
      <c r="M27" s="11"/>
      <c r="N27" s="13"/>
      <c r="O27" s="90"/>
      <c r="P27" s="91"/>
      <c r="Q27" s="13"/>
      <c r="R27" s="11"/>
      <c r="S27" s="90"/>
      <c r="T27" s="91"/>
      <c r="U27" s="1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13">
        <f t="shared" si="1"/>
        <v>0</v>
      </c>
      <c r="AJ27" s="11">
        <f t="shared" si="2"/>
        <v>0</v>
      </c>
      <c r="AK27" s="113">
        <v>6</v>
      </c>
      <c r="AL27" s="13">
        <f t="shared" si="3"/>
        <v>69.2</v>
      </c>
      <c r="AM27" s="11"/>
      <c r="AN27" s="33"/>
      <c r="AO27" s="92">
        <f t="shared" si="4"/>
        <v>3395</v>
      </c>
      <c r="AP27" s="14"/>
      <c r="AQ27" s="92" t="str">
        <f t="shared" si="5"/>
        <v>Iris Hutterd</v>
      </c>
      <c r="AR27" s="88">
        <f t="shared" si="6"/>
        <v>0</v>
      </c>
      <c r="AS27" s="92" t="str">
        <f t="shared" si="7"/>
        <v>1pa1</v>
      </c>
      <c r="AU27" s="93"/>
      <c r="AV27" s="93"/>
      <c r="AW27" s="93"/>
      <c r="AX27" s="93"/>
      <c r="AY27" s="93"/>
    </row>
    <row r="28" spans="1:51" s="95" customFormat="1" ht="12.75">
      <c r="A28" s="11"/>
      <c r="B28" s="11">
        <f t="shared" si="8"/>
        <v>0</v>
      </c>
      <c r="C28" s="88">
        <f>inschrijving!E18</f>
        <v>1323</v>
      </c>
      <c r="D28" s="89"/>
      <c r="E28" s="88" t="str">
        <f>inschrijving!G18</f>
        <v>Nelleke Oosterhof</v>
      </c>
      <c r="F28" s="88">
        <f>inschrijving!H18</f>
        <v>0</v>
      </c>
      <c r="G28" s="88" t="str">
        <f>inschrijving!K18</f>
        <v>1pa3</v>
      </c>
      <c r="H28" s="143">
        <v>147.5</v>
      </c>
      <c r="I28" s="143">
        <v>153.5</v>
      </c>
      <c r="J28" s="13">
        <f t="shared" si="0"/>
        <v>63.67999999999999</v>
      </c>
      <c r="K28" s="13"/>
      <c r="L28" s="90"/>
      <c r="M28" s="11"/>
      <c r="N28" s="13"/>
      <c r="O28" s="90"/>
      <c r="P28" s="91"/>
      <c r="Q28" s="13"/>
      <c r="R28" s="11"/>
      <c r="S28" s="90"/>
      <c r="T28" s="91"/>
      <c r="U28" s="1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13">
        <f t="shared" si="1"/>
        <v>0</v>
      </c>
      <c r="AJ28" s="11">
        <f t="shared" si="2"/>
        <v>0</v>
      </c>
      <c r="AK28" s="13">
        <v>6</v>
      </c>
      <c r="AL28" s="13">
        <f t="shared" si="3"/>
        <v>69.67999999999999</v>
      </c>
      <c r="AM28" s="11"/>
      <c r="AN28" s="15"/>
      <c r="AO28" s="92">
        <f t="shared" si="4"/>
        <v>1323</v>
      </c>
      <c r="AP28" s="14"/>
      <c r="AQ28" s="92" t="str">
        <f t="shared" si="5"/>
        <v>Nelleke Oosterhof</v>
      </c>
      <c r="AR28" s="88">
        <f t="shared" si="6"/>
        <v>0</v>
      </c>
      <c r="AS28" s="92" t="str">
        <f t="shared" si="7"/>
        <v>1pa3</v>
      </c>
      <c r="AU28" s="93"/>
      <c r="AV28" s="93"/>
      <c r="AW28" s="93"/>
      <c r="AX28" s="93"/>
      <c r="AY28" s="93"/>
    </row>
    <row r="29" spans="1:51" s="95" customFormat="1" ht="12.75">
      <c r="A29" s="11"/>
      <c r="B29" s="11">
        <f t="shared" si="8"/>
        <v>0</v>
      </c>
      <c r="C29" s="88">
        <f>inschrijving!E29</f>
        <v>3177</v>
      </c>
      <c r="D29" s="89"/>
      <c r="E29" s="88" t="str">
        <f>inschrijving!G29</f>
        <v>Ramona Theunisse</v>
      </c>
      <c r="F29" s="88">
        <f>inschrijving!H29</f>
        <v>0</v>
      </c>
      <c r="G29" s="88" t="str">
        <f>inschrijving!K29</f>
        <v>1po1</v>
      </c>
      <c r="H29" s="143">
        <v>151</v>
      </c>
      <c r="I29" s="143">
        <v>166</v>
      </c>
      <c r="J29" s="13">
        <f t="shared" si="0"/>
        <v>58.56</v>
      </c>
      <c r="K29" s="13"/>
      <c r="L29" s="90"/>
      <c r="M29" s="11"/>
      <c r="N29" s="13"/>
      <c r="O29" s="90"/>
      <c r="P29" s="91"/>
      <c r="Q29" s="13"/>
      <c r="R29" s="11"/>
      <c r="S29" s="90"/>
      <c r="T29" s="91"/>
      <c r="U29" s="1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13">
        <f t="shared" si="1"/>
        <v>0</v>
      </c>
      <c r="AJ29" s="11">
        <f t="shared" si="2"/>
        <v>0</v>
      </c>
      <c r="AK29" s="13">
        <v>12</v>
      </c>
      <c r="AL29" s="13">
        <f t="shared" si="3"/>
        <v>70.56</v>
      </c>
      <c r="AM29" s="11"/>
      <c r="AN29" s="15"/>
      <c r="AO29" s="92">
        <f t="shared" si="4"/>
        <v>3177</v>
      </c>
      <c r="AP29" s="14"/>
      <c r="AQ29" s="92" t="str">
        <f t="shared" si="5"/>
        <v>Ramona Theunisse</v>
      </c>
      <c r="AR29" s="88">
        <f t="shared" si="6"/>
        <v>0</v>
      </c>
      <c r="AS29" s="92" t="str">
        <f t="shared" si="7"/>
        <v>1po1</v>
      </c>
      <c r="AU29" s="93"/>
      <c r="AV29" s="93"/>
      <c r="AW29" s="93"/>
      <c r="AX29" s="93"/>
      <c r="AY29" s="93"/>
    </row>
    <row r="30" spans="1:51" s="95" customFormat="1" ht="12.75">
      <c r="A30" s="11"/>
      <c r="B30" s="11">
        <f t="shared" si="8"/>
        <v>0</v>
      </c>
      <c r="C30" s="88">
        <f>inschrijving!E10</f>
        <v>1461</v>
      </c>
      <c r="D30" s="89"/>
      <c r="E30" s="88" t="str">
        <f>inschrijving!G10</f>
        <v>Piet Karelse</v>
      </c>
      <c r="F30" s="88">
        <f>inschrijving!H10</f>
        <v>0</v>
      </c>
      <c r="G30" s="88" t="str">
        <f>inschrijving!K10</f>
        <v>1pa1</v>
      </c>
      <c r="H30" s="143">
        <v>129.5</v>
      </c>
      <c r="I30" s="143">
        <v>148.5</v>
      </c>
      <c r="J30" s="13">
        <f t="shared" si="0"/>
        <v>71.03999999999999</v>
      </c>
      <c r="K30" s="13"/>
      <c r="L30" s="90"/>
      <c r="M30" s="11"/>
      <c r="N30" s="13"/>
      <c r="O30" s="90"/>
      <c r="P30" s="91"/>
      <c r="Q30" s="13"/>
      <c r="R30" s="11"/>
      <c r="S30" s="90"/>
      <c r="T30" s="91"/>
      <c r="U30" s="1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13">
        <f t="shared" si="1"/>
        <v>0</v>
      </c>
      <c r="AJ30" s="11">
        <f t="shared" si="2"/>
        <v>0</v>
      </c>
      <c r="AK30" s="13">
        <v>0</v>
      </c>
      <c r="AL30" s="13">
        <f t="shared" si="3"/>
        <v>71.03999999999999</v>
      </c>
      <c r="AM30" s="11"/>
      <c r="AN30" s="15"/>
      <c r="AO30" s="92">
        <f t="shared" si="4"/>
        <v>1461</v>
      </c>
      <c r="AP30" s="14"/>
      <c r="AQ30" s="92" t="str">
        <f t="shared" si="5"/>
        <v>Piet Karelse</v>
      </c>
      <c r="AR30" s="88">
        <f t="shared" si="6"/>
        <v>0</v>
      </c>
      <c r="AS30" s="92" t="str">
        <f t="shared" si="7"/>
        <v>1pa1</v>
      </c>
      <c r="AU30" s="93"/>
      <c r="AV30" s="93"/>
      <c r="AW30" s="93"/>
      <c r="AX30" s="93"/>
      <c r="AY30" s="93"/>
    </row>
    <row r="31" spans="1:51" s="95" customFormat="1" ht="12.75">
      <c r="A31" s="11"/>
      <c r="B31" s="11">
        <f t="shared" si="8"/>
        <v>0</v>
      </c>
      <c r="C31" s="88">
        <f>inschrijving!E28</f>
        <v>2</v>
      </c>
      <c r="D31" s="89"/>
      <c r="E31" s="88" t="str">
        <f>inschrijving!G28</f>
        <v>Joyce Eekmate</v>
      </c>
      <c r="F31" s="88">
        <f>inschrijving!H28</f>
        <v>0</v>
      </c>
      <c r="G31" s="88" t="str">
        <f>inschrijving!K28</f>
        <v>1pohobby</v>
      </c>
      <c r="H31" s="143">
        <v>152</v>
      </c>
      <c r="I31" s="143">
        <v>141</v>
      </c>
      <c r="J31" s="13">
        <f t="shared" si="0"/>
        <v>66.24</v>
      </c>
      <c r="K31" s="13"/>
      <c r="L31" s="90"/>
      <c r="M31" s="11"/>
      <c r="N31" s="13"/>
      <c r="O31" s="90"/>
      <c r="P31" s="91"/>
      <c r="Q31" s="13"/>
      <c r="R31" s="11"/>
      <c r="S31" s="90"/>
      <c r="T31" s="91"/>
      <c r="U31" s="1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13">
        <f t="shared" si="1"/>
        <v>0</v>
      </c>
      <c r="AJ31" s="11">
        <f t="shared" si="2"/>
        <v>0</v>
      </c>
      <c r="AK31" s="13">
        <v>6</v>
      </c>
      <c r="AL31" s="13">
        <f t="shared" si="3"/>
        <v>72.24</v>
      </c>
      <c r="AM31" s="11"/>
      <c r="AN31" s="15"/>
      <c r="AO31" s="92">
        <f t="shared" si="4"/>
        <v>2</v>
      </c>
      <c r="AP31" s="14"/>
      <c r="AQ31" s="92" t="str">
        <f t="shared" si="5"/>
        <v>Joyce Eekmate</v>
      </c>
      <c r="AR31" s="88">
        <f t="shared" si="6"/>
        <v>0</v>
      </c>
      <c r="AS31" s="92" t="str">
        <f t="shared" si="7"/>
        <v>1pohobby</v>
      </c>
      <c r="AU31" s="93"/>
      <c r="AV31" s="93"/>
      <c r="AW31" s="93"/>
      <c r="AX31" s="93"/>
      <c r="AY31" s="93"/>
    </row>
    <row r="32" spans="1:51" s="95" customFormat="1" ht="12.75">
      <c r="A32" s="11"/>
      <c r="B32" s="11">
        <f t="shared" si="8"/>
        <v>0</v>
      </c>
      <c r="C32" s="88">
        <f>inschrijving!E15</f>
        <v>1541</v>
      </c>
      <c r="D32" s="89"/>
      <c r="E32" s="88" t="str">
        <f>inschrijving!G15</f>
        <v>Corjan Versprille</v>
      </c>
      <c r="F32" s="88">
        <f>inschrijving!H15</f>
        <v>0</v>
      </c>
      <c r="G32" s="88" t="str">
        <f>inschrijving!K15</f>
        <v>1pa2</v>
      </c>
      <c r="H32" s="143">
        <v>155</v>
      </c>
      <c r="I32" s="143">
        <v>156.5</v>
      </c>
      <c r="J32" s="13">
        <f t="shared" si="0"/>
        <v>60.31999999999999</v>
      </c>
      <c r="K32" s="13"/>
      <c r="L32" s="90"/>
      <c r="M32" s="11"/>
      <c r="N32" s="13"/>
      <c r="O32" s="90"/>
      <c r="P32" s="91"/>
      <c r="Q32" s="13"/>
      <c r="R32" s="11"/>
      <c r="S32" s="90"/>
      <c r="T32" s="91"/>
      <c r="U32" s="1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3">
        <f t="shared" si="1"/>
        <v>0</v>
      </c>
      <c r="AJ32" s="11">
        <f t="shared" si="2"/>
        <v>0</v>
      </c>
      <c r="AK32" s="113">
        <v>12</v>
      </c>
      <c r="AL32" s="13">
        <f t="shared" si="3"/>
        <v>72.32</v>
      </c>
      <c r="AM32" s="11"/>
      <c r="AN32" s="33"/>
      <c r="AO32" s="92">
        <f t="shared" si="4"/>
        <v>1541</v>
      </c>
      <c r="AP32" s="14"/>
      <c r="AQ32" s="92" t="str">
        <f t="shared" si="5"/>
        <v>Corjan Versprille</v>
      </c>
      <c r="AR32" s="88">
        <f t="shared" si="6"/>
        <v>0</v>
      </c>
      <c r="AS32" s="92" t="str">
        <f t="shared" si="7"/>
        <v>1pa2</v>
      </c>
      <c r="AU32" s="93"/>
      <c r="AV32" s="93"/>
      <c r="AW32" s="93"/>
      <c r="AX32" s="93"/>
      <c r="AY32" s="93"/>
    </row>
    <row r="33" spans="1:51" s="95" customFormat="1" ht="12.75">
      <c r="A33" s="11"/>
      <c r="B33" s="11">
        <f t="shared" si="8"/>
        <v>0</v>
      </c>
      <c r="C33" s="88">
        <f>inschrijving!E36</f>
        <v>2170</v>
      </c>
      <c r="D33" s="89"/>
      <c r="E33" s="88" t="str">
        <f>inschrijving!G36</f>
        <v>Ramon Oosterveld</v>
      </c>
      <c r="F33" s="88">
        <f>inschrijving!H36</f>
        <v>0</v>
      </c>
      <c r="G33" s="88" t="str">
        <f>inschrijving!K36</f>
        <v>2po1</v>
      </c>
      <c r="H33" s="143">
        <v>132</v>
      </c>
      <c r="I33" s="143">
        <v>140</v>
      </c>
      <c r="J33" s="13">
        <f t="shared" si="0"/>
        <v>72.96</v>
      </c>
      <c r="K33" s="13"/>
      <c r="L33" s="90"/>
      <c r="M33" s="11"/>
      <c r="N33" s="13"/>
      <c r="O33" s="90"/>
      <c r="P33" s="91"/>
      <c r="Q33" s="13"/>
      <c r="R33" s="11"/>
      <c r="S33" s="90"/>
      <c r="T33" s="91"/>
      <c r="U33" s="1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13">
        <f t="shared" si="1"/>
        <v>0</v>
      </c>
      <c r="AJ33" s="11">
        <f t="shared" si="2"/>
        <v>0</v>
      </c>
      <c r="AK33" s="13">
        <v>0</v>
      </c>
      <c r="AL33" s="13">
        <f t="shared" si="3"/>
        <v>72.96</v>
      </c>
      <c r="AM33" s="11"/>
      <c r="AN33" s="15"/>
      <c r="AO33" s="92">
        <f t="shared" si="4"/>
        <v>2170</v>
      </c>
      <c r="AP33" s="14"/>
      <c r="AQ33" s="92" t="str">
        <f t="shared" si="5"/>
        <v>Ramon Oosterveld</v>
      </c>
      <c r="AR33" s="88">
        <f t="shared" si="6"/>
        <v>0</v>
      </c>
      <c r="AS33" s="92" t="str">
        <f t="shared" si="7"/>
        <v>2po1</v>
      </c>
      <c r="AU33" s="93"/>
      <c r="AV33" s="93"/>
      <c r="AW33" s="93"/>
      <c r="AX33" s="93"/>
      <c r="AY33" s="93"/>
    </row>
    <row r="34" spans="1:51" s="95" customFormat="1" ht="12.75">
      <c r="A34" s="11"/>
      <c r="B34" s="11">
        <f t="shared" si="8"/>
        <v>0</v>
      </c>
      <c r="C34" s="88">
        <f>inschrijving!E31</f>
        <v>1659</v>
      </c>
      <c r="D34" s="89"/>
      <c r="E34" s="88" t="str">
        <f>inschrijving!G31</f>
        <v>Desiree van Lambalgen-van Hierden</v>
      </c>
      <c r="F34" s="88">
        <f>inschrijving!H31</f>
        <v>0</v>
      </c>
      <c r="G34" s="88" t="str">
        <f>inschrijving!K31</f>
        <v>1po2</v>
      </c>
      <c r="H34" s="143">
        <v>139</v>
      </c>
      <c r="I34" s="143">
        <v>151</v>
      </c>
      <c r="J34" s="13">
        <f t="shared" si="0"/>
        <v>67.2</v>
      </c>
      <c r="K34" s="13"/>
      <c r="L34" s="90"/>
      <c r="M34" s="11"/>
      <c r="N34" s="13"/>
      <c r="O34" s="90"/>
      <c r="P34" s="91"/>
      <c r="Q34" s="13"/>
      <c r="R34" s="11"/>
      <c r="S34" s="90"/>
      <c r="T34" s="91"/>
      <c r="U34" s="1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13">
        <f t="shared" si="1"/>
        <v>0</v>
      </c>
      <c r="AJ34" s="11">
        <f t="shared" si="2"/>
        <v>0</v>
      </c>
      <c r="AK34" s="13">
        <v>6</v>
      </c>
      <c r="AL34" s="13">
        <f t="shared" si="3"/>
        <v>73.2</v>
      </c>
      <c r="AM34" s="11"/>
      <c r="AN34" s="15"/>
      <c r="AO34" s="92">
        <f t="shared" si="4"/>
        <v>1659</v>
      </c>
      <c r="AP34" s="14"/>
      <c r="AQ34" s="92" t="str">
        <f t="shared" si="5"/>
        <v>Desiree van Lambalgen-van Hierden</v>
      </c>
      <c r="AR34" s="88">
        <f t="shared" si="6"/>
        <v>0</v>
      </c>
      <c r="AS34" s="92" t="str">
        <f t="shared" si="7"/>
        <v>1po2</v>
      </c>
      <c r="AU34" s="93"/>
      <c r="AV34" s="93"/>
      <c r="AW34" s="93"/>
      <c r="AX34" s="93"/>
      <c r="AY34" s="93"/>
    </row>
    <row r="35" spans="1:51" s="95" customFormat="1" ht="12.75">
      <c r="A35" s="11"/>
      <c r="B35" s="11">
        <f t="shared" si="8"/>
        <v>0</v>
      </c>
      <c r="C35" s="88">
        <f>inschrijving!E9</f>
        <v>1</v>
      </c>
      <c r="D35" s="89"/>
      <c r="E35" s="88" t="str">
        <f>inschrijving!G9</f>
        <v>Roel Krijnen</v>
      </c>
      <c r="F35" s="88">
        <f>inschrijving!H9</f>
        <v>0</v>
      </c>
      <c r="G35" s="88" t="str">
        <f>inschrijving!K9</f>
        <v>1pahobby</v>
      </c>
      <c r="H35" s="145">
        <v>141</v>
      </c>
      <c r="I35" s="145">
        <v>148</v>
      </c>
      <c r="J35" s="13">
        <f t="shared" si="0"/>
        <v>67.52</v>
      </c>
      <c r="K35" s="13"/>
      <c r="L35" s="90"/>
      <c r="M35" s="11"/>
      <c r="N35" s="13"/>
      <c r="O35" s="90"/>
      <c r="P35" s="91"/>
      <c r="Q35" s="13"/>
      <c r="R35" s="11"/>
      <c r="S35" s="90"/>
      <c r="T35" s="91"/>
      <c r="U35" s="1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13">
        <f t="shared" si="1"/>
        <v>0</v>
      </c>
      <c r="AJ35" s="11">
        <f t="shared" si="2"/>
        <v>0</v>
      </c>
      <c r="AK35" s="113">
        <v>6</v>
      </c>
      <c r="AL35" s="13">
        <f t="shared" si="3"/>
        <v>73.52</v>
      </c>
      <c r="AM35" s="11"/>
      <c r="AN35" s="33"/>
      <c r="AO35" s="92">
        <f t="shared" si="4"/>
        <v>1</v>
      </c>
      <c r="AP35" s="14"/>
      <c r="AQ35" s="92" t="str">
        <f t="shared" si="5"/>
        <v>Roel Krijnen</v>
      </c>
      <c r="AR35" s="88">
        <f t="shared" si="6"/>
        <v>0</v>
      </c>
      <c r="AS35" s="92" t="str">
        <f t="shared" si="7"/>
        <v>1pahobby</v>
      </c>
      <c r="AU35" s="93"/>
      <c r="AV35" s="93"/>
      <c r="AW35" s="93"/>
      <c r="AX35" s="93"/>
      <c r="AY35" s="93"/>
    </row>
    <row r="36" spans="1:51" s="95" customFormat="1" ht="12.75">
      <c r="A36" s="11"/>
      <c r="B36" s="11">
        <f t="shared" si="8"/>
        <v>0</v>
      </c>
      <c r="C36" s="88">
        <f>inschrijving!E30</f>
        <v>3192</v>
      </c>
      <c r="D36" s="89"/>
      <c r="E36" s="88" t="str">
        <f>inschrijving!G30</f>
        <v>Marieke Witteveen-Versluis</v>
      </c>
      <c r="F36" s="88">
        <f>inschrijving!H30</f>
        <v>0</v>
      </c>
      <c r="G36" s="88" t="str">
        <f>inschrijving!K30</f>
        <v>1po1</v>
      </c>
      <c r="H36" s="143">
        <v>137</v>
      </c>
      <c r="I36" s="143">
        <v>149</v>
      </c>
      <c r="J36" s="13">
        <f t="shared" si="0"/>
        <v>68.48</v>
      </c>
      <c r="K36" s="13"/>
      <c r="L36" s="90"/>
      <c r="M36" s="11"/>
      <c r="N36" s="13"/>
      <c r="O36" s="90"/>
      <c r="P36" s="91"/>
      <c r="Q36" s="13"/>
      <c r="R36" s="11"/>
      <c r="S36" s="90"/>
      <c r="T36" s="91"/>
      <c r="U36" s="1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13">
        <f t="shared" si="1"/>
        <v>0</v>
      </c>
      <c r="AJ36" s="11">
        <f t="shared" si="2"/>
        <v>0</v>
      </c>
      <c r="AK36" s="13">
        <v>6</v>
      </c>
      <c r="AL36" s="13">
        <f t="shared" si="3"/>
        <v>74.48</v>
      </c>
      <c r="AM36" s="11"/>
      <c r="AN36" s="15"/>
      <c r="AO36" s="92">
        <f t="shared" si="4"/>
        <v>3192</v>
      </c>
      <c r="AP36" s="14"/>
      <c r="AQ36" s="92" t="str">
        <f t="shared" si="5"/>
        <v>Marieke Witteveen-Versluis</v>
      </c>
      <c r="AR36" s="88">
        <f t="shared" si="6"/>
        <v>0</v>
      </c>
      <c r="AS36" s="92" t="str">
        <f t="shared" si="7"/>
        <v>1po1</v>
      </c>
      <c r="AU36" s="93"/>
      <c r="AV36" s="93"/>
      <c r="AW36" s="93"/>
      <c r="AX36" s="93"/>
      <c r="AY36" s="93"/>
    </row>
    <row r="37" spans="1:51" s="95" customFormat="1" ht="12.75">
      <c r="A37" s="11"/>
      <c r="B37" s="11">
        <f t="shared" si="8"/>
        <v>0</v>
      </c>
      <c r="C37" s="88">
        <f>inschrijving!E25</f>
        <v>1172</v>
      </c>
      <c r="D37" s="89"/>
      <c r="E37" s="88" t="str">
        <f>inschrijving!G25</f>
        <v>Miralda Otten</v>
      </c>
      <c r="F37" s="88">
        <f>inschrijving!H25</f>
        <v>0</v>
      </c>
      <c r="G37" s="88" t="str">
        <f>inschrijving!K25</f>
        <v>2pa3</v>
      </c>
      <c r="H37" s="143">
        <v>126.5</v>
      </c>
      <c r="I37" s="143">
        <v>141.5</v>
      </c>
      <c r="J37" s="13">
        <f t="shared" si="0"/>
        <v>74.24</v>
      </c>
      <c r="K37" s="13"/>
      <c r="L37" s="90"/>
      <c r="M37" s="11"/>
      <c r="N37" s="13"/>
      <c r="O37" s="90"/>
      <c r="P37" s="91"/>
      <c r="Q37" s="13"/>
      <c r="R37" s="11"/>
      <c r="S37" s="90"/>
      <c r="T37" s="91"/>
      <c r="U37" s="1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3">
        <f t="shared" si="1"/>
        <v>0</v>
      </c>
      <c r="AJ37" s="11">
        <f t="shared" si="2"/>
        <v>0</v>
      </c>
      <c r="AK37" s="13">
        <v>3</v>
      </c>
      <c r="AL37" s="13">
        <f t="shared" si="3"/>
        <v>77.24</v>
      </c>
      <c r="AM37" s="11"/>
      <c r="AN37" s="15"/>
      <c r="AO37" s="92">
        <f t="shared" si="4"/>
        <v>1172</v>
      </c>
      <c r="AP37" s="14"/>
      <c r="AQ37" s="92" t="str">
        <f t="shared" si="5"/>
        <v>Miralda Otten</v>
      </c>
      <c r="AR37" s="88">
        <f t="shared" si="6"/>
        <v>0</v>
      </c>
      <c r="AS37" s="92" t="str">
        <f t="shared" si="7"/>
        <v>2pa3</v>
      </c>
      <c r="AU37" s="93"/>
      <c r="AV37" s="93"/>
      <c r="AW37" s="93"/>
      <c r="AX37" s="93"/>
      <c r="AY37" s="93"/>
    </row>
    <row r="38" spans="1:51" s="95" customFormat="1" ht="12.75">
      <c r="A38" s="11"/>
      <c r="B38" s="11">
        <f t="shared" si="8"/>
        <v>0</v>
      </c>
      <c r="C38" s="88">
        <f>inschrijving!E12</f>
        <v>2072</v>
      </c>
      <c r="D38" s="89"/>
      <c r="E38" s="88" t="str">
        <f>inschrijving!G12</f>
        <v>Peter Lenselink</v>
      </c>
      <c r="F38" s="88">
        <f>inschrijving!H12</f>
        <v>0</v>
      </c>
      <c r="G38" s="88" t="str">
        <f>inschrijving!K12</f>
        <v>1pa1</v>
      </c>
      <c r="H38" s="143">
        <v>111</v>
      </c>
      <c r="I38" s="143">
        <v>129</v>
      </c>
      <c r="J38" s="13">
        <f t="shared" si="0"/>
        <v>83.2</v>
      </c>
      <c r="K38" s="13"/>
      <c r="L38" s="90"/>
      <c r="M38" s="11"/>
      <c r="N38" s="13"/>
      <c r="O38" s="90"/>
      <c r="P38" s="91"/>
      <c r="Q38" s="13"/>
      <c r="R38" s="11"/>
      <c r="S38" s="90"/>
      <c r="T38" s="91"/>
      <c r="U38" s="1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13">
        <f t="shared" si="1"/>
        <v>0</v>
      </c>
      <c r="AJ38" s="11">
        <f t="shared" si="2"/>
        <v>0</v>
      </c>
      <c r="AK38" s="13">
        <v>0</v>
      </c>
      <c r="AL38" s="13">
        <f t="shared" si="3"/>
        <v>83.2</v>
      </c>
      <c r="AM38" s="11"/>
      <c r="AN38" s="15"/>
      <c r="AO38" s="92">
        <f t="shared" si="4"/>
        <v>2072</v>
      </c>
      <c r="AP38" s="14"/>
      <c r="AQ38" s="92" t="str">
        <f t="shared" si="5"/>
        <v>Peter Lenselink</v>
      </c>
      <c r="AR38" s="88">
        <f t="shared" si="6"/>
        <v>0</v>
      </c>
      <c r="AS38" s="92" t="str">
        <f t="shared" si="7"/>
        <v>1pa1</v>
      </c>
      <c r="AU38" s="93"/>
      <c r="AV38" s="93"/>
      <c r="AW38" s="93"/>
      <c r="AX38" s="93"/>
      <c r="AY38" s="93"/>
    </row>
    <row r="39" spans="1:51" s="95" customFormat="1" ht="12.75">
      <c r="A39" s="11"/>
      <c r="B39" s="11">
        <f t="shared" si="8"/>
        <v>0</v>
      </c>
      <c r="C39" s="88">
        <f>inschrijving!E11</f>
        <v>3234</v>
      </c>
      <c r="D39" s="89"/>
      <c r="E39" s="88" t="str">
        <f>inschrijving!G11</f>
        <v>R.G. Berkhof</v>
      </c>
      <c r="F39" s="88">
        <f>inschrijving!H11</f>
        <v>0</v>
      </c>
      <c r="G39" s="88" t="str">
        <f>inschrijving!K11</f>
        <v>1pa1</v>
      </c>
      <c r="H39" s="143">
        <v>160</v>
      </c>
      <c r="I39" s="143">
        <v>157</v>
      </c>
      <c r="J39" s="13">
        <f t="shared" si="0"/>
        <v>58.56</v>
      </c>
      <c r="K39" s="13"/>
      <c r="L39" s="90"/>
      <c r="M39" s="11"/>
      <c r="N39" s="13"/>
      <c r="O39" s="90"/>
      <c r="P39" s="91"/>
      <c r="Q39" s="13"/>
      <c r="R39" s="11"/>
      <c r="S39" s="90"/>
      <c r="T39" s="91"/>
      <c r="U39" s="1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13">
        <f t="shared" si="1"/>
        <v>0</v>
      </c>
      <c r="AJ39" s="11">
        <f t="shared" si="2"/>
        <v>0</v>
      </c>
      <c r="AK39" s="13">
        <v>27</v>
      </c>
      <c r="AL39" s="13">
        <f t="shared" si="3"/>
        <v>85.56</v>
      </c>
      <c r="AM39" s="11"/>
      <c r="AN39" s="15"/>
      <c r="AO39" s="92">
        <f t="shared" si="4"/>
        <v>3234</v>
      </c>
      <c r="AP39" s="14"/>
      <c r="AQ39" s="92" t="str">
        <f t="shared" si="5"/>
        <v>R.G. Berkhof</v>
      </c>
      <c r="AR39" s="88">
        <f t="shared" si="6"/>
        <v>0</v>
      </c>
      <c r="AS39" s="92" t="str">
        <f t="shared" si="7"/>
        <v>1pa1</v>
      </c>
      <c r="AU39" s="93"/>
      <c r="AV39" s="93"/>
      <c r="AW39" s="93"/>
      <c r="AX39" s="93"/>
      <c r="AY39" s="93"/>
    </row>
    <row r="40" spans="1:51" s="95" customFormat="1" ht="12.75">
      <c r="A40" s="11"/>
      <c r="B40" s="11">
        <f t="shared" si="8"/>
        <v>0</v>
      </c>
      <c r="C40" s="88">
        <f>inschrijving!E33</f>
        <v>165</v>
      </c>
      <c r="D40" s="89"/>
      <c r="E40" s="88" t="str">
        <f>inschrijving!G33</f>
        <v>Joop Aalderink</v>
      </c>
      <c r="F40" s="88">
        <f>inschrijving!H33</f>
        <v>0</v>
      </c>
      <c r="G40" s="88" t="str">
        <f>inschrijving!K33</f>
        <v>1po3</v>
      </c>
      <c r="H40" s="143">
        <v>139</v>
      </c>
      <c r="I40" s="143">
        <v>137</v>
      </c>
      <c r="J40" s="13">
        <f t="shared" si="0"/>
        <v>71.67999999999999</v>
      </c>
      <c r="K40" s="13">
        <v>5</v>
      </c>
      <c r="L40" s="90"/>
      <c r="M40" s="11"/>
      <c r="N40" s="13"/>
      <c r="O40" s="90"/>
      <c r="P40" s="91"/>
      <c r="Q40" s="13"/>
      <c r="R40" s="11"/>
      <c r="S40" s="90"/>
      <c r="T40" s="91"/>
      <c r="U40" s="1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13">
        <f t="shared" si="1"/>
        <v>0</v>
      </c>
      <c r="AJ40" s="11">
        <f t="shared" si="2"/>
        <v>0</v>
      </c>
      <c r="AK40" s="13">
        <v>9</v>
      </c>
      <c r="AL40" s="13">
        <f t="shared" si="3"/>
        <v>85.67999999999999</v>
      </c>
      <c r="AM40" s="11"/>
      <c r="AN40" s="15"/>
      <c r="AO40" s="92">
        <f t="shared" si="4"/>
        <v>165</v>
      </c>
      <c r="AP40" s="14"/>
      <c r="AQ40" s="92" t="str">
        <f t="shared" si="5"/>
        <v>Joop Aalderink</v>
      </c>
      <c r="AR40" s="88">
        <f t="shared" si="6"/>
        <v>0</v>
      </c>
      <c r="AS40" s="92" t="str">
        <f t="shared" si="7"/>
        <v>1po3</v>
      </c>
      <c r="AU40" s="93"/>
      <c r="AV40" s="93"/>
      <c r="AW40" s="93"/>
      <c r="AX40" s="93"/>
      <c r="AY40" s="93"/>
    </row>
    <row r="41" spans="1:51" s="95" customFormat="1" ht="12.75">
      <c r="A41" s="11"/>
      <c r="B41" s="11"/>
      <c r="C41" s="88">
        <f>inschrijving!E37</f>
        <v>1884</v>
      </c>
      <c r="D41" s="89"/>
      <c r="E41" s="88" t="str">
        <f>inschrijving!G37</f>
        <v>Marco de Winkel</v>
      </c>
      <c r="F41" s="88">
        <f>inschrijving!H37</f>
        <v>0</v>
      </c>
      <c r="G41" s="88" t="str">
        <f>inschrijving!K37</f>
        <v>2po1</v>
      </c>
      <c r="H41" s="143">
        <v>131</v>
      </c>
      <c r="I41" s="143">
        <v>149</v>
      </c>
      <c r="J41" s="13">
        <f t="shared" si="0"/>
        <v>70.39999999999999</v>
      </c>
      <c r="K41" s="13"/>
      <c r="L41" s="90"/>
      <c r="M41" s="11"/>
      <c r="N41" s="13"/>
      <c r="O41" s="90"/>
      <c r="P41" s="91"/>
      <c r="Q41" s="13"/>
      <c r="R41" s="11"/>
      <c r="S41" s="90"/>
      <c r="T41" s="91"/>
      <c r="U41" s="1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13">
        <f t="shared" si="1"/>
        <v>0</v>
      </c>
      <c r="AJ41" s="11">
        <f t="shared" si="2"/>
        <v>0</v>
      </c>
      <c r="AK41" s="13">
        <v>18.5</v>
      </c>
      <c r="AL41" s="13">
        <f t="shared" si="3"/>
        <v>88.89999999999999</v>
      </c>
      <c r="AM41" s="11"/>
      <c r="AN41" s="15"/>
      <c r="AO41" s="92">
        <f t="shared" si="4"/>
        <v>1884</v>
      </c>
      <c r="AP41" s="14"/>
      <c r="AQ41" s="92" t="str">
        <f t="shared" si="5"/>
        <v>Marco de Winkel</v>
      </c>
      <c r="AR41" s="88">
        <f t="shared" si="6"/>
        <v>0</v>
      </c>
      <c r="AS41" s="92" t="str">
        <f t="shared" si="7"/>
        <v>2po1</v>
      </c>
      <c r="AU41" s="93"/>
      <c r="AV41" s="93"/>
      <c r="AW41" s="93"/>
      <c r="AX41" s="93"/>
      <c r="AY41" s="93"/>
    </row>
    <row r="42" spans="1:51" s="95" customFormat="1" ht="12.75">
      <c r="A42" s="11"/>
      <c r="B42" s="11">
        <f>AM42</f>
        <v>0</v>
      </c>
      <c r="C42" s="88">
        <f>inschrijving!E13</f>
        <v>3448</v>
      </c>
      <c r="D42" s="89"/>
      <c r="E42" s="88" t="str">
        <f>inschrijving!G13</f>
        <v>Jelmer Reizevoort</v>
      </c>
      <c r="F42" s="88">
        <f>inschrijving!H13</f>
        <v>0</v>
      </c>
      <c r="G42" s="88" t="str">
        <f>inschrijving!K13</f>
        <v>1pa1</v>
      </c>
      <c r="H42" s="143">
        <v>105</v>
      </c>
      <c r="I42" s="143">
        <v>126.5</v>
      </c>
      <c r="J42" s="13">
        <f t="shared" si="0"/>
        <v>85.92</v>
      </c>
      <c r="K42" s="13"/>
      <c r="L42" s="90"/>
      <c r="M42" s="11"/>
      <c r="N42" s="13"/>
      <c r="O42" s="90"/>
      <c r="P42" s="91"/>
      <c r="Q42" s="13"/>
      <c r="R42" s="11"/>
      <c r="S42" s="90"/>
      <c r="T42" s="91"/>
      <c r="U42" s="1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13">
        <f t="shared" si="1"/>
        <v>0</v>
      </c>
      <c r="AJ42" s="11">
        <f t="shared" si="2"/>
        <v>0</v>
      </c>
      <c r="AK42" s="13">
        <v>3</v>
      </c>
      <c r="AL42" s="13">
        <f t="shared" si="3"/>
        <v>88.92</v>
      </c>
      <c r="AM42" s="11"/>
      <c r="AN42" s="15"/>
      <c r="AO42" s="92">
        <f t="shared" si="4"/>
        <v>3448</v>
      </c>
      <c r="AP42" s="14"/>
      <c r="AQ42" s="92" t="str">
        <f t="shared" si="5"/>
        <v>Jelmer Reizevoort</v>
      </c>
      <c r="AR42" s="88">
        <f t="shared" si="6"/>
        <v>0</v>
      </c>
      <c r="AS42" s="92" t="str">
        <f t="shared" si="7"/>
        <v>1pa1</v>
      </c>
      <c r="AU42" s="93"/>
      <c r="AV42" s="93"/>
      <c r="AW42" s="93"/>
      <c r="AX42" s="93"/>
      <c r="AY42" s="93"/>
    </row>
    <row r="43" spans="1:51" s="95" customFormat="1" ht="12.75">
      <c r="A43" s="11"/>
      <c r="B43" s="11"/>
      <c r="C43" s="88">
        <f>inschrijving!E43</f>
        <v>3</v>
      </c>
      <c r="D43" s="89"/>
      <c r="E43" s="88" t="str">
        <f>inschrijving!G43</f>
        <v>Nora Schottert</v>
      </c>
      <c r="F43" s="88">
        <f>inschrijving!H43</f>
        <v>0</v>
      </c>
      <c r="G43" s="88" t="str">
        <f>inschrijving!K43</f>
        <v>4pohobby</v>
      </c>
      <c r="H43" s="143">
        <v>146</v>
      </c>
      <c r="I43" s="143">
        <v>152</v>
      </c>
      <c r="J43" s="13">
        <f t="shared" si="0"/>
        <v>64.64</v>
      </c>
      <c r="K43" s="13"/>
      <c r="L43" s="90"/>
      <c r="M43" s="11"/>
      <c r="N43" s="13"/>
      <c r="O43" s="90"/>
      <c r="P43" s="91"/>
      <c r="Q43" s="13"/>
      <c r="R43" s="11"/>
      <c r="S43" s="90"/>
      <c r="T43" s="91"/>
      <c r="U43" s="1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13">
        <f t="shared" si="1"/>
        <v>0</v>
      </c>
      <c r="AJ43" s="11">
        <f t="shared" si="2"/>
        <v>0</v>
      </c>
      <c r="AK43" s="13">
        <v>25.5</v>
      </c>
      <c r="AL43" s="13">
        <f t="shared" si="3"/>
        <v>90.14</v>
      </c>
      <c r="AM43" s="11"/>
      <c r="AN43" s="15"/>
      <c r="AO43" s="92">
        <f t="shared" si="4"/>
        <v>3</v>
      </c>
      <c r="AP43" s="14"/>
      <c r="AQ43" s="92" t="str">
        <f t="shared" si="5"/>
        <v>Nora Schottert</v>
      </c>
      <c r="AR43" s="88">
        <f t="shared" si="6"/>
        <v>0</v>
      </c>
      <c r="AS43" s="92" t="str">
        <f t="shared" si="7"/>
        <v>4pohobby</v>
      </c>
      <c r="AU43" s="93"/>
      <c r="AV43" s="93"/>
      <c r="AW43" s="93"/>
      <c r="AX43" s="93"/>
      <c r="AY43" s="93"/>
    </row>
    <row r="44" spans="1:51" s="95" customFormat="1" ht="12.75">
      <c r="A44" s="11"/>
      <c r="B44" s="11">
        <f>AM44</f>
        <v>0</v>
      </c>
      <c r="C44" s="88">
        <f>inschrijving!E20</f>
        <v>528</v>
      </c>
      <c r="D44" s="89"/>
      <c r="E44" s="88" t="str">
        <f>inschrijving!G20</f>
        <v>Martie van den Bosch</v>
      </c>
      <c r="F44" s="88">
        <f>inschrijving!H20</f>
        <v>0</v>
      </c>
      <c r="G44" s="88" t="str">
        <f>inschrijving!K20</f>
        <v>2pa2</v>
      </c>
      <c r="H44" s="143">
        <v>127</v>
      </c>
      <c r="I44" s="143">
        <v>136</v>
      </c>
      <c r="J44" s="13">
        <f t="shared" si="0"/>
        <v>75.84</v>
      </c>
      <c r="K44" s="13"/>
      <c r="L44" s="90"/>
      <c r="M44" s="11"/>
      <c r="N44" s="13"/>
      <c r="O44" s="90"/>
      <c r="P44" s="91"/>
      <c r="Q44" s="13"/>
      <c r="R44" s="11"/>
      <c r="S44" s="90"/>
      <c r="T44" s="91"/>
      <c r="U44" s="1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13">
        <f t="shared" si="1"/>
        <v>0</v>
      </c>
      <c r="AJ44" s="11">
        <f t="shared" si="2"/>
        <v>0</v>
      </c>
      <c r="AK44" s="13">
        <v>15.5</v>
      </c>
      <c r="AL44" s="13">
        <f t="shared" si="3"/>
        <v>91.34</v>
      </c>
      <c r="AM44" s="11"/>
      <c r="AN44" s="15"/>
      <c r="AO44" s="92">
        <f t="shared" si="4"/>
        <v>528</v>
      </c>
      <c r="AP44" s="14"/>
      <c r="AQ44" s="92" t="str">
        <f t="shared" si="5"/>
        <v>Martie van den Bosch</v>
      </c>
      <c r="AR44" s="88">
        <f t="shared" si="6"/>
        <v>0</v>
      </c>
      <c r="AS44" s="92" t="str">
        <f t="shared" si="7"/>
        <v>2pa2</v>
      </c>
      <c r="AU44" s="93"/>
      <c r="AV44" s="93"/>
      <c r="AW44" s="93"/>
      <c r="AX44" s="93"/>
      <c r="AY44" s="93"/>
    </row>
    <row r="45" spans="1:51" s="95" customFormat="1" ht="12.75">
      <c r="A45" s="11"/>
      <c r="B45" s="11">
        <f>AM45</f>
        <v>0</v>
      </c>
      <c r="C45" s="88">
        <f>inschrijving!E22</f>
        <v>544</v>
      </c>
      <c r="D45" s="89"/>
      <c r="E45" s="88" t="str">
        <f>inschrijving!G22</f>
        <v>M.G. Montauban</v>
      </c>
      <c r="F45" s="88">
        <f>inschrijving!H22</f>
        <v>0</v>
      </c>
      <c r="G45" s="88" t="str">
        <f>inschrijving!K22</f>
        <v>2pa2</v>
      </c>
      <c r="H45" s="143">
        <v>113</v>
      </c>
      <c r="I45" s="143">
        <v>113</v>
      </c>
      <c r="J45" s="13">
        <f t="shared" si="0"/>
        <v>87.67999999999999</v>
      </c>
      <c r="K45" s="13">
        <v>5</v>
      </c>
      <c r="L45" s="90"/>
      <c r="M45" s="11"/>
      <c r="N45" s="13"/>
      <c r="O45" s="90"/>
      <c r="P45" s="91"/>
      <c r="Q45" s="13"/>
      <c r="R45" s="11"/>
      <c r="S45" s="90"/>
      <c r="T45" s="91"/>
      <c r="U45" s="1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13">
        <f t="shared" si="1"/>
        <v>0</v>
      </c>
      <c r="AJ45" s="11">
        <f t="shared" si="2"/>
        <v>0</v>
      </c>
      <c r="AK45" s="13">
        <v>6.5</v>
      </c>
      <c r="AL45" s="13">
        <f t="shared" si="3"/>
        <v>99.17999999999999</v>
      </c>
      <c r="AM45" s="11"/>
      <c r="AN45" s="15"/>
      <c r="AO45" s="92">
        <f t="shared" si="4"/>
        <v>544</v>
      </c>
      <c r="AP45" s="14"/>
      <c r="AQ45" s="92" t="str">
        <f t="shared" si="5"/>
        <v>M.G. Montauban</v>
      </c>
      <c r="AR45" s="88">
        <f t="shared" si="6"/>
        <v>0</v>
      </c>
      <c r="AS45" s="92" t="str">
        <f t="shared" si="7"/>
        <v>2pa2</v>
      </c>
      <c r="AU45" s="93"/>
      <c r="AV45" s="93"/>
      <c r="AW45" s="93"/>
      <c r="AX45" s="93"/>
      <c r="AY45" s="93"/>
    </row>
    <row r="46" spans="1:51" s="95" customFormat="1" ht="12.75">
      <c r="A46" s="11"/>
      <c r="B46" s="11">
        <f>AM46</f>
        <v>0</v>
      </c>
      <c r="C46" s="88">
        <f>inschrijving!E35</f>
        <v>1501</v>
      </c>
      <c r="D46" s="89"/>
      <c r="E46" s="88" t="str">
        <f>inschrijving!G35</f>
        <v>Jurgen Tijssen</v>
      </c>
      <c r="F46" s="88">
        <f>inschrijving!H35</f>
        <v>0</v>
      </c>
      <c r="G46" s="88" t="str">
        <f>inschrijving!K35</f>
        <v>1po3</v>
      </c>
      <c r="H46" s="143">
        <v>143</v>
      </c>
      <c r="I46" s="143">
        <v>142</v>
      </c>
      <c r="J46" s="13">
        <f t="shared" si="0"/>
        <v>68.8</v>
      </c>
      <c r="K46" s="13"/>
      <c r="L46" s="90" t="s">
        <v>171</v>
      </c>
      <c r="M46" s="11" t="s">
        <v>171</v>
      </c>
      <c r="N46" s="13" t="s">
        <v>171</v>
      </c>
      <c r="O46" s="90" t="s">
        <v>171</v>
      </c>
      <c r="P46" s="91" t="s">
        <v>171</v>
      </c>
      <c r="Q46" s="13" t="s">
        <v>171</v>
      </c>
      <c r="R46" s="11" t="s">
        <v>171</v>
      </c>
      <c r="S46" s="90" t="s">
        <v>171</v>
      </c>
      <c r="T46" s="91" t="s">
        <v>171</v>
      </c>
      <c r="U46" s="13" t="s">
        <v>171</v>
      </c>
      <c r="V46" s="33" t="s">
        <v>171</v>
      </c>
      <c r="W46" s="33" t="s">
        <v>171</v>
      </c>
      <c r="X46" s="33" t="s">
        <v>171</v>
      </c>
      <c r="Y46" s="33" t="s">
        <v>171</v>
      </c>
      <c r="Z46" s="33" t="s">
        <v>171</v>
      </c>
      <c r="AA46" s="33" t="s">
        <v>171</v>
      </c>
      <c r="AB46" s="33" t="s">
        <v>171</v>
      </c>
      <c r="AC46" s="33" t="s">
        <v>171</v>
      </c>
      <c r="AD46" s="33" t="s">
        <v>171</v>
      </c>
      <c r="AE46" s="33" t="s">
        <v>171</v>
      </c>
      <c r="AF46" s="33" t="s">
        <v>171</v>
      </c>
      <c r="AG46" s="33" t="s">
        <v>171</v>
      </c>
      <c r="AH46" s="33" t="s">
        <v>171</v>
      </c>
      <c r="AI46" s="13" t="e">
        <f t="shared" si="1"/>
        <v>#VALUE!</v>
      </c>
      <c r="AJ46" s="11" t="e">
        <f t="shared" si="2"/>
        <v>#VALUE!</v>
      </c>
      <c r="AK46" s="13">
        <v>6</v>
      </c>
      <c r="AL46" s="13" t="e">
        <f t="shared" si="3"/>
        <v>#VALUE!</v>
      </c>
      <c r="AM46" s="11"/>
      <c r="AN46" s="15"/>
      <c r="AO46" s="92">
        <f t="shared" si="4"/>
        <v>1501</v>
      </c>
      <c r="AP46" s="14"/>
      <c r="AQ46" s="92" t="str">
        <f t="shared" si="5"/>
        <v>Jurgen Tijssen</v>
      </c>
      <c r="AR46" s="88">
        <f t="shared" si="6"/>
        <v>0</v>
      </c>
      <c r="AS46" s="92" t="str">
        <f t="shared" si="7"/>
        <v>1po3</v>
      </c>
      <c r="AU46" s="93"/>
      <c r="AV46" s="93"/>
      <c r="AW46" s="93"/>
      <c r="AX46" s="93"/>
      <c r="AY46" s="93"/>
    </row>
    <row r="47" spans="1:51" s="95" customFormat="1" ht="12.75">
      <c r="A47" s="11"/>
      <c r="B47" s="11"/>
      <c r="C47" s="88">
        <f>inschrijving!E41</f>
        <v>1163</v>
      </c>
      <c r="D47" s="89"/>
      <c r="E47" s="88" t="str">
        <f>inschrijving!G41</f>
        <v>Dick Bolt</v>
      </c>
      <c r="F47" s="88">
        <f>inschrijving!H41</f>
        <v>0</v>
      </c>
      <c r="G47" s="88" t="str">
        <f>inschrijving!K41</f>
        <v>tapo2</v>
      </c>
      <c r="H47" s="143">
        <v>142</v>
      </c>
      <c r="I47" s="143">
        <v>164</v>
      </c>
      <c r="J47" s="13">
        <f t="shared" si="0"/>
        <v>62.08</v>
      </c>
      <c r="K47" s="13"/>
      <c r="L47" s="90"/>
      <c r="M47" s="11"/>
      <c r="N47" s="13"/>
      <c r="O47" s="90"/>
      <c r="P47" s="91"/>
      <c r="Q47" s="13"/>
      <c r="R47" s="11"/>
      <c r="S47" s="90"/>
      <c r="T47" s="91"/>
      <c r="U47" s="1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13">
        <f t="shared" si="1"/>
        <v>0</v>
      </c>
      <c r="AJ47" s="11">
        <f t="shared" si="2"/>
        <v>0</v>
      </c>
      <c r="AK47" s="13" t="s">
        <v>172</v>
      </c>
      <c r="AL47" s="13" t="e">
        <f t="shared" si="3"/>
        <v>#VALUE!</v>
      </c>
      <c r="AM47" s="11"/>
      <c r="AN47" s="15"/>
      <c r="AO47" s="92">
        <f t="shared" si="4"/>
        <v>1163</v>
      </c>
      <c r="AP47" s="14"/>
      <c r="AQ47" s="92" t="str">
        <f t="shared" si="5"/>
        <v>Dick Bolt</v>
      </c>
      <c r="AR47" s="88">
        <f t="shared" si="6"/>
        <v>0</v>
      </c>
      <c r="AS47" s="92" t="str">
        <f t="shared" si="7"/>
        <v>tapo2</v>
      </c>
      <c r="AU47" s="93"/>
      <c r="AV47" s="93"/>
      <c r="AW47" s="93"/>
      <c r="AX47" s="93"/>
      <c r="AY47" s="93"/>
    </row>
    <row r="48" spans="1:51" s="95" customFormat="1" ht="12.75">
      <c r="A48" s="11"/>
      <c r="B48" s="11"/>
      <c r="C48" s="88"/>
      <c r="D48" s="89"/>
      <c r="E48" s="88"/>
      <c r="F48" s="88"/>
      <c r="G48" s="88"/>
      <c r="H48" s="143"/>
      <c r="I48" s="143"/>
      <c r="J48" s="13"/>
      <c r="K48" s="13"/>
      <c r="L48" s="90"/>
      <c r="M48" s="11"/>
      <c r="N48" s="13"/>
      <c r="O48" s="90"/>
      <c r="P48" s="91"/>
      <c r="Q48" s="13"/>
      <c r="R48" s="11"/>
      <c r="S48" s="90"/>
      <c r="T48" s="91"/>
      <c r="U48" s="1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13"/>
      <c r="AJ48" s="11"/>
      <c r="AK48" s="113"/>
      <c r="AL48" s="13"/>
      <c r="AM48" s="11"/>
      <c r="AN48" s="33"/>
      <c r="AO48" s="92"/>
      <c r="AP48" s="14"/>
      <c r="AQ48" s="92"/>
      <c r="AR48" s="88"/>
      <c r="AS48" s="92"/>
      <c r="AU48" s="93"/>
      <c r="AV48" s="93"/>
      <c r="AW48" s="93"/>
      <c r="AX48" s="93"/>
      <c r="AY48" s="93"/>
    </row>
    <row r="49" spans="1:51" s="95" customFormat="1" ht="12.75">
      <c r="A49" s="11"/>
      <c r="B49" s="11"/>
      <c r="C49" s="88"/>
      <c r="D49" s="89"/>
      <c r="E49" s="88"/>
      <c r="F49" s="88"/>
      <c r="G49" s="88"/>
      <c r="H49" s="143"/>
      <c r="I49" s="143"/>
      <c r="J49" s="13"/>
      <c r="K49" s="13"/>
      <c r="L49" s="90"/>
      <c r="M49" s="11"/>
      <c r="N49" s="13"/>
      <c r="O49" s="90"/>
      <c r="P49" s="91"/>
      <c r="Q49" s="13"/>
      <c r="R49" s="11"/>
      <c r="S49" s="90"/>
      <c r="T49" s="91"/>
      <c r="U49" s="1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13"/>
      <c r="AJ49" s="11"/>
      <c r="AK49" s="13"/>
      <c r="AL49" s="13"/>
      <c r="AM49" s="11"/>
      <c r="AN49" s="15"/>
      <c r="AO49" s="92"/>
      <c r="AP49" s="14"/>
      <c r="AQ49" s="92"/>
      <c r="AR49" s="88"/>
      <c r="AS49" s="92"/>
      <c r="AU49" s="93"/>
      <c r="AV49" s="93"/>
      <c r="AW49" s="93"/>
      <c r="AX49" s="93"/>
      <c r="AY49" s="93"/>
    </row>
    <row r="50" spans="1:51" s="95" customFormat="1" ht="12.75">
      <c r="A50" s="11"/>
      <c r="B50" s="11"/>
      <c r="C50" s="88"/>
      <c r="D50" s="89"/>
      <c r="E50" s="88"/>
      <c r="F50" s="88"/>
      <c r="G50" s="88"/>
      <c r="H50" s="143"/>
      <c r="I50" s="143"/>
      <c r="J50" s="13"/>
      <c r="K50" s="13"/>
      <c r="L50" s="90"/>
      <c r="M50" s="11"/>
      <c r="N50" s="13"/>
      <c r="O50" s="90"/>
      <c r="P50" s="91"/>
      <c r="Q50" s="13"/>
      <c r="R50" s="11"/>
      <c r="S50" s="90"/>
      <c r="T50" s="91"/>
      <c r="U50" s="1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13"/>
      <c r="AJ50" s="11"/>
      <c r="AK50" s="13"/>
      <c r="AL50" s="13"/>
      <c r="AM50" s="11"/>
      <c r="AN50" s="15"/>
      <c r="AO50" s="92"/>
      <c r="AP50" s="14"/>
      <c r="AQ50" s="92"/>
      <c r="AR50" s="88"/>
      <c r="AS50" s="92"/>
      <c r="AU50" s="93"/>
      <c r="AV50" s="93"/>
      <c r="AW50" s="93"/>
      <c r="AX50" s="93"/>
      <c r="AY50" s="93"/>
    </row>
    <row r="51" spans="1:51" s="95" customFormat="1" ht="12.75">
      <c r="A51" s="11"/>
      <c r="B51" s="11"/>
      <c r="C51" s="88"/>
      <c r="D51" s="89"/>
      <c r="E51" s="88"/>
      <c r="F51" s="88"/>
      <c r="G51" s="88"/>
      <c r="H51" s="143"/>
      <c r="I51" s="143"/>
      <c r="J51" s="13"/>
      <c r="K51" s="13"/>
      <c r="L51" s="90"/>
      <c r="M51" s="11"/>
      <c r="N51" s="13"/>
      <c r="O51" s="90"/>
      <c r="P51" s="91"/>
      <c r="Q51" s="13"/>
      <c r="R51" s="11"/>
      <c r="S51" s="90"/>
      <c r="T51" s="91"/>
      <c r="U51" s="1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13"/>
      <c r="AJ51" s="11"/>
      <c r="AK51" s="13"/>
      <c r="AL51" s="13"/>
      <c r="AM51" s="11"/>
      <c r="AN51" s="15"/>
      <c r="AO51" s="92"/>
      <c r="AP51" s="14"/>
      <c r="AQ51" s="92"/>
      <c r="AR51" s="88"/>
      <c r="AS51" s="92"/>
      <c r="AU51" s="93"/>
      <c r="AV51" s="93"/>
      <c r="AW51" s="93"/>
      <c r="AX51" s="93"/>
      <c r="AY51" s="93"/>
    </row>
    <row r="52" spans="1:51" s="95" customFormat="1" ht="12.75">
      <c r="A52" s="11"/>
      <c r="B52" s="11"/>
      <c r="C52" s="88"/>
      <c r="D52" s="89"/>
      <c r="E52" s="88"/>
      <c r="F52" s="88"/>
      <c r="G52" s="88"/>
      <c r="H52" s="143"/>
      <c r="I52" s="143"/>
      <c r="J52" s="13"/>
      <c r="K52" s="13"/>
      <c r="L52" s="90"/>
      <c r="M52" s="11"/>
      <c r="N52" s="13"/>
      <c r="O52" s="90"/>
      <c r="P52" s="91"/>
      <c r="Q52" s="13"/>
      <c r="R52" s="11"/>
      <c r="S52" s="90"/>
      <c r="T52" s="91"/>
      <c r="U52" s="1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13"/>
      <c r="AJ52" s="11"/>
      <c r="AK52" s="13"/>
      <c r="AL52" s="13"/>
      <c r="AM52" s="11"/>
      <c r="AN52" s="15"/>
      <c r="AO52" s="92"/>
      <c r="AP52" s="14"/>
      <c r="AQ52" s="92"/>
      <c r="AR52" s="88"/>
      <c r="AS52" s="92"/>
      <c r="AU52" s="93"/>
      <c r="AV52" s="93"/>
      <c r="AW52" s="93"/>
      <c r="AX52" s="93"/>
      <c r="AY52" s="93"/>
    </row>
    <row r="53" spans="1:51" s="95" customFormat="1" ht="12.75">
      <c r="A53" s="11"/>
      <c r="B53" s="11"/>
      <c r="C53" s="88"/>
      <c r="D53" s="89"/>
      <c r="E53" s="88"/>
      <c r="F53" s="88"/>
      <c r="G53" s="88"/>
      <c r="H53" s="143"/>
      <c r="I53" s="143"/>
      <c r="J53" s="13"/>
      <c r="K53" s="13"/>
      <c r="L53" s="90"/>
      <c r="M53" s="11"/>
      <c r="N53" s="13"/>
      <c r="O53" s="90"/>
      <c r="P53" s="91"/>
      <c r="Q53" s="13"/>
      <c r="R53" s="11"/>
      <c r="S53" s="90"/>
      <c r="T53" s="91"/>
      <c r="U53" s="1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13"/>
      <c r="AJ53" s="11"/>
      <c r="AK53" s="13"/>
      <c r="AL53" s="13"/>
      <c r="AM53" s="11"/>
      <c r="AN53" s="15"/>
      <c r="AO53" s="92"/>
      <c r="AP53" s="14"/>
      <c r="AQ53" s="92"/>
      <c r="AR53" s="88"/>
      <c r="AS53" s="92"/>
      <c r="AU53" s="93"/>
      <c r="AV53" s="93"/>
      <c r="AW53" s="93"/>
      <c r="AX53" s="93"/>
      <c r="AY53" s="93"/>
    </row>
    <row r="54" spans="1:51" s="95" customFormat="1" ht="12.75">
      <c r="A54" s="11"/>
      <c r="B54" s="11"/>
      <c r="C54" s="88"/>
      <c r="D54" s="89"/>
      <c r="E54" s="88"/>
      <c r="F54" s="88"/>
      <c r="G54" s="88"/>
      <c r="H54" s="143"/>
      <c r="I54" s="143"/>
      <c r="J54" s="13"/>
      <c r="K54" s="13"/>
      <c r="L54" s="90"/>
      <c r="M54" s="11"/>
      <c r="N54" s="13"/>
      <c r="O54" s="90"/>
      <c r="P54" s="91"/>
      <c r="Q54" s="13"/>
      <c r="R54" s="11"/>
      <c r="S54" s="90"/>
      <c r="T54" s="91"/>
      <c r="U54" s="1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13"/>
      <c r="AJ54" s="11"/>
      <c r="AK54" s="13"/>
      <c r="AL54" s="13"/>
      <c r="AM54" s="11"/>
      <c r="AN54" s="15"/>
      <c r="AO54" s="92"/>
      <c r="AP54" s="14"/>
      <c r="AQ54" s="92"/>
      <c r="AR54" s="88"/>
      <c r="AS54" s="92"/>
      <c r="AU54" s="93"/>
      <c r="AV54" s="93"/>
      <c r="AW54" s="93"/>
      <c r="AX54" s="93"/>
      <c r="AY54" s="93"/>
    </row>
    <row r="55" spans="1:51" s="95" customFormat="1" ht="12.75">
      <c r="A55" s="11"/>
      <c r="B55" s="11"/>
      <c r="C55" s="88"/>
      <c r="D55" s="89"/>
      <c r="E55" s="88"/>
      <c r="F55" s="88"/>
      <c r="G55" s="88"/>
      <c r="H55" s="143"/>
      <c r="I55" s="143"/>
      <c r="J55" s="13"/>
      <c r="K55" s="13"/>
      <c r="L55" s="90"/>
      <c r="M55" s="11"/>
      <c r="N55" s="13"/>
      <c r="O55" s="90"/>
      <c r="P55" s="91"/>
      <c r="Q55" s="13"/>
      <c r="R55" s="11"/>
      <c r="S55" s="90"/>
      <c r="T55" s="91"/>
      <c r="U55" s="1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13"/>
      <c r="AJ55" s="11"/>
      <c r="AK55" s="13"/>
      <c r="AL55" s="13"/>
      <c r="AM55" s="11"/>
      <c r="AN55" s="15"/>
      <c r="AO55" s="92"/>
      <c r="AP55" s="14"/>
      <c r="AQ55" s="92"/>
      <c r="AR55" s="88"/>
      <c r="AS55" s="92"/>
      <c r="AU55" s="93"/>
      <c r="AV55" s="93"/>
      <c r="AW55" s="93"/>
      <c r="AX55" s="93"/>
      <c r="AY55" s="93"/>
    </row>
    <row r="56" spans="1:51" s="95" customFormat="1" ht="12.75">
      <c r="A56" s="11"/>
      <c r="B56" s="11"/>
      <c r="C56" s="88"/>
      <c r="D56" s="89"/>
      <c r="E56" s="88"/>
      <c r="F56" s="88"/>
      <c r="G56" s="88"/>
      <c r="H56" s="143"/>
      <c r="I56" s="143"/>
      <c r="J56" s="13"/>
      <c r="K56" s="13"/>
      <c r="L56" s="90"/>
      <c r="M56" s="11"/>
      <c r="N56" s="13"/>
      <c r="O56" s="90"/>
      <c r="P56" s="91"/>
      <c r="Q56" s="13"/>
      <c r="R56" s="11"/>
      <c r="S56" s="90"/>
      <c r="T56" s="91"/>
      <c r="U56" s="1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13"/>
      <c r="AJ56" s="11"/>
      <c r="AK56" s="13"/>
      <c r="AL56" s="13"/>
      <c r="AM56" s="11"/>
      <c r="AN56" s="15"/>
      <c r="AO56" s="92"/>
      <c r="AP56" s="14"/>
      <c r="AQ56" s="92"/>
      <c r="AR56" s="88"/>
      <c r="AS56" s="92"/>
      <c r="AU56" s="93"/>
      <c r="AV56" s="93"/>
      <c r="AW56" s="93"/>
      <c r="AX56" s="93"/>
      <c r="AY56" s="93"/>
    </row>
    <row r="57" spans="1:51" s="95" customFormat="1" ht="12.75">
      <c r="A57" s="11"/>
      <c r="B57" s="11"/>
      <c r="C57" s="101"/>
      <c r="D57" s="33"/>
      <c r="E57" s="101"/>
      <c r="F57" s="100"/>
      <c r="G57" s="100"/>
      <c r="H57" s="143"/>
      <c r="I57" s="143"/>
      <c r="J57" s="13"/>
      <c r="K57" s="13"/>
      <c r="L57" s="90"/>
      <c r="M57" s="11"/>
      <c r="N57" s="13"/>
      <c r="O57" s="90"/>
      <c r="P57" s="91"/>
      <c r="Q57" s="13"/>
      <c r="R57" s="11"/>
      <c r="S57" s="90"/>
      <c r="T57" s="91"/>
      <c r="U57" s="1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13"/>
      <c r="AJ57" s="11"/>
      <c r="AK57" s="13"/>
      <c r="AL57" s="13"/>
      <c r="AM57" s="11"/>
      <c r="AN57" s="15"/>
      <c r="AO57" s="92"/>
      <c r="AP57" s="14"/>
      <c r="AQ57" s="92"/>
      <c r="AR57" s="88"/>
      <c r="AS57" s="92"/>
      <c r="AU57" s="93"/>
      <c r="AV57" s="93"/>
      <c r="AW57" s="93"/>
      <c r="AX57" s="93"/>
      <c r="AY57" s="93"/>
    </row>
    <row r="58" spans="1:51" s="95" customFormat="1" ht="12.75">
      <c r="A58" s="11"/>
      <c r="B58" s="11"/>
      <c r="C58" s="101"/>
      <c r="D58" s="33"/>
      <c r="E58" s="101"/>
      <c r="F58" s="100"/>
      <c r="G58" s="100"/>
      <c r="H58" s="143"/>
      <c r="I58" s="143"/>
      <c r="J58" s="13"/>
      <c r="K58" s="13"/>
      <c r="L58" s="90"/>
      <c r="M58" s="11"/>
      <c r="N58" s="13"/>
      <c r="O58" s="90"/>
      <c r="P58" s="91"/>
      <c r="Q58" s="13"/>
      <c r="R58" s="11"/>
      <c r="S58" s="90"/>
      <c r="T58" s="91"/>
      <c r="U58" s="1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13"/>
      <c r="AJ58" s="11"/>
      <c r="AK58" s="13"/>
      <c r="AL58" s="13"/>
      <c r="AM58" s="11"/>
      <c r="AN58" s="15"/>
      <c r="AO58" s="92"/>
      <c r="AP58" s="14"/>
      <c r="AQ58" s="92"/>
      <c r="AR58" s="88"/>
      <c r="AS58" s="92"/>
      <c r="AU58" s="93"/>
      <c r="AV58" s="93"/>
      <c r="AW58" s="93"/>
      <c r="AX58" s="93"/>
      <c r="AY58" s="93"/>
    </row>
  </sheetData>
  <mergeCells count="6">
    <mergeCell ref="V7:AJ7"/>
    <mergeCell ref="E10:F10"/>
    <mergeCell ref="H7:K7"/>
    <mergeCell ref="L7:N7"/>
    <mergeCell ref="O7:Q7"/>
    <mergeCell ref="S7:U7"/>
  </mergeCells>
  <printOptions gridLines="1"/>
  <pageMargins left="0.1968503937007874" right="0.1968503937007874" top="0.3937007874015748" bottom="0.3937007874015748" header="0.5118110236220472" footer="0.5118110236220472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38"/>
  <sheetViews>
    <sheetView zoomScale="75" zoomScaleNormal="75" zoomScalePageLayoutView="75" workbookViewId="0" topLeftCell="A1">
      <pane ySplit="6" topLeftCell="A7" activePane="bottomLeft" state="frozen"/>
      <selection pane="bottomLeft" activeCell="AU24" sqref="AU24"/>
    </sheetView>
  </sheetViews>
  <sheetFormatPr defaultColWidth="8.8515625" defaultRowHeight="12.75"/>
  <cols>
    <col min="1" max="2" width="4.00390625" style="11" customWidth="1"/>
    <col min="3" max="3" width="6.28125" style="101" customWidth="1"/>
    <col min="4" max="4" width="2.00390625" style="33" customWidth="1"/>
    <col min="5" max="5" width="17.140625" style="101" customWidth="1"/>
    <col min="6" max="6" width="2.421875" style="100" customWidth="1"/>
    <col min="7" max="7" width="5.00390625" style="100" customWidth="1"/>
    <col min="8" max="8" width="5.7109375" style="143" hidden="1" customWidth="1"/>
    <col min="9" max="9" width="6.28125" style="143" hidden="1" customWidth="1"/>
    <col min="10" max="10" width="8.28125" style="13" hidden="1" customWidth="1"/>
    <col min="11" max="11" width="9.28125" style="13" hidden="1" customWidth="1"/>
    <col min="12" max="12" width="7.7109375" style="90" hidden="1" customWidth="1"/>
    <col min="13" max="13" width="9.421875" style="11" hidden="1" customWidth="1"/>
    <col min="14" max="14" width="7.421875" style="13" hidden="1" customWidth="1"/>
    <col min="15" max="15" width="7.7109375" style="90" hidden="1" customWidth="1"/>
    <col min="16" max="16" width="6.7109375" style="91" hidden="1" customWidth="1"/>
    <col min="17" max="17" width="7.28125" style="13" hidden="1" customWidth="1"/>
    <col min="18" max="18" width="5.421875" style="11" hidden="1" customWidth="1"/>
    <col min="19" max="19" width="7.7109375" style="90" hidden="1" customWidth="1"/>
    <col min="20" max="20" width="6.7109375" style="91" hidden="1" customWidth="1"/>
    <col min="21" max="21" width="6.8515625" style="13" hidden="1" customWidth="1"/>
    <col min="22" max="22" width="4.8515625" style="33" hidden="1" customWidth="1"/>
    <col min="23" max="23" width="4.00390625" style="33" hidden="1" customWidth="1"/>
    <col min="24" max="24" width="4.7109375" style="33" hidden="1" customWidth="1"/>
    <col min="25" max="25" width="4.421875" style="33" hidden="1" customWidth="1"/>
    <col min="26" max="26" width="4.7109375" style="33" hidden="1" customWidth="1"/>
    <col min="27" max="27" width="4.8515625" style="33" hidden="1" customWidth="1"/>
    <col min="28" max="28" width="4.7109375" style="33" hidden="1" customWidth="1"/>
    <col min="29" max="29" width="4.140625" style="33" hidden="1" customWidth="1"/>
    <col min="30" max="30" width="4.7109375" style="33" hidden="1" customWidth="1"/>
    <col min="31" max="31" width="4.8515625" style="33" hidden="1" customWidth="1"/>
    <col min="32" max="32" width="4.7109375" style="33" hidden="1" customWidth="1"/>
    <col min="33" max="33" width="4.8515625" style="33" hidden="1" customWidth="1"/>
    <col min="34" max="34" width="5.8515625" style="33" hidden="1" customWidth="1"/>
    <col min="35" max="35" width="8.140625" style="13" hidden="1" customWidth="1"/>
    <col min="36" max="36" width="6.7109375" style="11" hidden="1" customWidth="1"/>
    <col min="37" max="37" width="7.28125" style="13" hidden="1" customWidth="1"/>
    <col min="38" max="38" width="9.140625" style="13" customWidth="1"/>
    <col min="39" max="39" width="6.421875" style="11" hidden="1" customWidth="1"/>
    <col min="40" max="40" width="5.421875" style="15" hidden="1" customWidth="1"/>
    <col min="41" max="41" width="5.421875" style="93" hidden="1" customWidth="1"/>
    <col min="42" max="42" width="2.28125" style="14" hidden="1" customWidth="1"/>
    <col min="43" max="43" width="15.00390625" style="93" hidden="1" customWidth="1"/>
    <col min="44" max="44" width="12.140625" style="101" hidden="1" customWidth="1"/>
    <col min="45" max="45" width="11.140625" style="93" hidden="1" customWidth="1"/>
    <col min="46" max="46" width="11.140625" style="95" hidden="1" customWidth="1"/>
    <col min="47" max="47" width="37.8515625" style="93" customWidth="1"/>
    <col min="48" max="48" width="17.00390625" style="93" customWidth="1"/>
    <col min="49" max="49" width="11.28125" style="93" customWidth="1"/>
    <col min="50" max="50" width="12.00390625" style="93" customWidth="1"/>
    <col min="51" max="51" width="12.28125" style="93" customWidth="1"/>
    <col min="52" max="16384" width="8.8515625" style="93" customWidth="1"/>
  </cols>
  <sheetData>
    <row r="1" spans="3:44" ht="12.75">
      <c r="C1" s="12" t="s">
        <v>52</v>
      </c>
      <c r="D1" s="12"/>
      <c r="E1" s="12"/>
      <c r="F1" s="99"/>
      <c r="AQ1" s="92"/>
      <c r="AR1" s="12"/>
    </row>
    <row r="2" ht="12.75">
      <c r="AQ2" s="92"/>
    </row>
    <row r="3" spans="2:45" ht="12.75">
      <c r="B3" s="12" t="s">
        <v>6</v>
      </c>
      <c r="H3" s="159" t="s">
        <v>8</v>
      </c>
      <c r="I3" s="159"/>
      <c r="J3" s="159"/>
      <c r="K3" s="159"/>
      <c r="L3" s="159" t="s">
        <v>9</v>
      </c>
      <c r="M3" s="159"/>
      <c r="N3" s="159"/>
      <c r="O3" s="159" t="s">
        <v>47</v>
      </c>
      <c r="P3" s="159"/>
      <c r="Q3" s="159"/>
      <c r="R3" s="11" t="s">
        <v>10</v>
      </c>
      <c r="S3" s="159" t="s">
        <v>164</v>
      </c>
      <c r="T3" s="159"/>
      <c r="U3" s="159"/>
      <c r="V3" s="159" t="s">
        <v>11</v>
      </c>
      <c r="W3" s="159"/>
      <c r="X3" s="159"/>
      <c r="Y3" s="159"/>
      <c r="Z3" s="159"/>
      <c r="AA3" s="159"/>
      <c r="AB3" s="159"/>
      <c r="AC3" s="159"/>
      <c r="AD3" s="159"/>
      <c r="AE3" s="159"/>
      <c r="AF3" s="159"/>
      <c r="AG3" s="159"/>
      <c r="AH3" s="159"/>
      <c r="AI3" s="159"/>
      <c r="AJ3" s="159"/>
      <c r="AL3" s="13" t="s">
        <v>12</v>
      </c>
      <c r="AM3" s="11" t="s">
        <v>13</v>
      </c>
      <c r="AQ3" s="92"/>
      <c r="AS3" s="100"/>
    </row>
    <row r="4" spans="1:46" s="108" customFormat="1" ht="10">
      <c r="A4" s="52"/>
      <c r="B4" s="52"/>
      <c r="C4" s="102"/>
      <c r="D4" s="103"/>
      <c r="E4" s="102"/>
      <c r="F4" s="155"/>
      <c r="G4" s="155"/>
      <c r="H4" s="144"/>
      <c r="I4" s="144"/>
      <c r="J4" s="105"/>
      <c r="K4" s="105"/>
      <c r="L4" s="106"/>
      <c r="M4" s="52"/>
      <c r="N4" s="105"/>
      <c r="O4" s="106"/>
      <c r="P4" s="107"/>
      <c r="Q4" s="105"/>
      <c r="R4" s="52"/>
      <c r="S4" s="106"/>
      <c r="T4" s="107"/>
      <c r="U4" s="105"/>
      <c r="V4" s="105"/>
      <c r="W4" s="105"/>
      <c r="X4" s="105"/>
      <c r="Y4" s="105"/>
      <c r="Z4" s="105"/>
      <c r="AA4" s="105"/>
      <c r="AB4" s="105"/>
      <c r="AC4" s="105"/>
      <c r="AD4" s="105"/>
      <c r="AE4" s="105"/>
      <c r="AF4" s="105"/>
      <c r="AG4" s="105"/>
      <c r="AH4" s="105"/>
      <c r="AI4" s="105"/>
      <c r="AJ4" s="105"/>
      <c r="AK4" s="53"/>
      <c r="AL4" s="53"/>
      <c r="AM4" s="52"/>
      <c r="AN4" s="54"/>
      <c r="AP4" s="55"/>
      <c r="AQ4" s="109"/>
      <c r="AR4" s="102"/>
      <c r="AS4" s="155"/>
      <c r="AT4" s="110"/>
    </row>
    <row r="5" spans="1:46" s="108" customFormat="1" ht="10">
      <c r="A5" s="52"/>
      <c r="B5" s="52"/>
      <c r="C5" s="102"/>
      <c r="D5" s="103"/>
      <c r="E5" s="102"/>
      <c r="F5" s="155"/>
      <c r="G5" s="155"/>
      <c r="H5" s="144" t="s">
        <v>14</v>
      </c>
      <c r="I5" s="144" t="s">
        <v>15</v>
      </c>
      <c r="J5" s="53" t="s">
        <v>16</v>
      </c>
      <c r="K5" s="53" t="s">
        <v>41</v>
      </c>
      <c r="L5" s="106" t="s">
        <v>37</v>
      </c>
      <c r="M5" s="52" t="s">
        <v>30</v>
      </c>
      <c r="N5" s="53" t="s">
        <v>18</v>
      </c>
      <c r="O5" s="106" t="s">
        <v>37</v>
      </c>
      <c r="P5" s="107" t="s">
        <v>30</v>
      </c>
      <c r="Q5" s="53" t="s">
        <v>18</v>
      </c>
      <c r="R5" s="52" t="s">
        <v>16</v>
      </c>
      <c r="S5" s="106" t="s">
        <v>37</v>
      </c>
      <c r="T5" s="107" t="s">
        <v>38</v>
      </c>
      <c r="U5" s="53" t="s">
        <v>19</v>
      </c>
      <c r="V5" s="103" t="s">
        <v>17</v>
      </c>
      <c r="W5" s="103" t="s">
        <v>20</v>
      </c>
      <c r="X5" s="103" t="s">
        <v>17</v>
      </c>
      <c r="Y5" s="103" t="s">
        <v>20</v>
      </c>
      <c r="Z5" s="103" t="s">
        <v>17</v>
      </c>
      <c r="AA5" s="103" t="s">
        <v>20</v>
      </c>
      <c r="AB5" s="103" t="s">
        <v>17</v>
      </c>
      <c r="AC5" s="103" t="s">
        <v>20</v>
      </c>
      <c r="AD5" s="103" t="s">
        <v>17</v>
      </c>
      <c r="AE5" s="103" t="s">
        <v>20</v>
      </c>
      <c r="AF5" s="103" t="s">
        <v>17</v>
      </c>
      <c r="AG5" s="103" t="s">
        <v>20</v>
      </c>
      <c r="AH5" s="103" t="s">
        <v>12</v>
      </c>
      <c r="AI5" s="53" t="s">
        <v>21</v>
      </c>
      <c r="AJ5" s="52" t="s">
        <v>21</v>
      </c>
      <c r="AK5" s="53" t="s">
        <v>21</v>
      </c>
      <c r="AL5" s="53" t="s">
        <v>18</v>
      </c>
      <c r="AM5" s="52"/>
      <c r="AN5" s="54"/>
      <c r="AP5" s="55"/>
      <c r="AQ5" s="109"/>
      <c r="AR5" s="102"/>
      <c r="AT5" s="110"/>
    </row>
    <row r="6" spans="1:46" s="108" customFormat="1" ht="10">
      <c r="A6" s="52" t="s">
        <v>29</v>
      </c>
      <c r="B6" s="52" t="s">
        <v>36</v>
      </c>
      <c r="C6" s="102" t="s">
        <v>35</v>
      </c>
      <c r="D6" s="103"/>
      <c r="E6" s="158" t="s">
        <v>22</v>
      </c>
      <c r="F6" s="158"/>
      <c r="G6" s="155" t="s">
        <v>34</v>
      </c>
      <c r="H6" s="144" t="s">
        <v>23</v>
      </c>
      <c r="I6" s="144" t="s">
        <v>168</v>
      </c>
      <c r="J6" s="53" t="s">
        <v>24</v>
      </c>
      <c r="K6" s="53" t="s">
        <v>42</v>
      </c>
      <c r="L6" s="106" t="s">
        <v>17</v>
      </c>
      <c r="M6" s="52" t="s">
        <v>39</v>
      </c>
      <c r="N6" s="53" t="s">
        <v>24</v>
      </c>
      <c r="O6" s="106" t="s">
        <v>17</v>
      </c>
      <c r="P6" s="107" t="s">
        <v>39</v>
      </c>
      <c r="Q6" s="53" t="s">
        <v>25</v>
      </c>
      <c r="R6" s="52" t="s">
        <v>25</v>
      </c>
      <c r="S6" s="106" t="s">
        <v>17</v>
      </c>
      <c r="T6" s="107" t="s">
        <v>39</v>
      </c>
      <c r="U6" s="53" t="s">
        <v>26</v>
      </c>
      <c r="V6" s="103">
        <v>1</v>
      </c>
      <c r="W6" s="103"/>
      <c r="X6" s="103">
        <v>2</v>
      </c>
      <c r="Y6" s="103"/>
      <c r="Z6" s="103">
        <v>3</v>
      </c>
      <c r="AA6" s="103"/>
      <c r="AB6" s="103">
        <v>4</v>
      </c>
      <c r="AC6" s="103"/>
      <c r="AD6" s="103">
        <v>5</v>
      </c>
      <c r="AE6" s="103"/>
      <c r="AF6" s="103">
        <v>6</v>
      </c>
      <c r="AG6" s="103"/>
      <c r="AH6" s="103" t="s">
        <v>17</v>
      </c>
      <c r="AI6" s="53" t="s">
        <v>17</v>
      </c>
      <c r="AJ6" s="52" t="s">
        <v>27</v>
      </c>
      <c r="AK6" s="53" t="s">
        <v>28</v>
      </c>
      <c r="AL6" s="53" t="s">
        <v>25</v>
      </c>
      <c r="AM6" s="52"/>
      <c r="AN6" s="54" t="s">
        <v>29</v>
      </c>
      <c r="AO6" s="109" t="str">
        <f>C6</f>
        <v>nr.</v>
      </c>
      <c r="AP6" s="55"/>
      <c r="AQ6" s="109"/>
      <c r="AR6" s="102"/>
      <c r="AS6" s="105"/>
      <c r="AT6" s="109"/>
    </row>
    <row r="7" spans="43:45" ht="12.75">
      <c r="AQ7" s="92"/>
      <c r="AS7" s="156"/>
    </row>
    <row r="8" spans="3:45" ht="12.75">
      <c r="C8" s="12" t="s">
        <v>185</v>
      </c>
      <c r="AQ8" s="92"/>
      <c r="AS8" s="156"/>
    </row>
    <row r="9" spans="2:48" ht="12.75">
      <c r="B9" s="11">
        <v>1</v>
      </c>
      <c r="C9" s="88">
        <f>inschrijving!E14</f>
        <v>3395</v>
      </c>
      <c r="D9" s="89"/>
      <c r="E9" s="88" t="str">
        <f>inschrijving!G14</f>
        <v>Iris Hutterd</v>
      </c>
      <c r="F9" s="88">
        <f>inschrijving!H14</f>
        <v>0</v>
      </c>
      <c r="G9" s="88" t="str">
        <f>inschrijving!K14</f>
        <v>1pa1</v>
      </c>
      <c r="H9" s="143">
        <v>146</v>
      </c>
      <c r="I9" s="143">
        <v>156.5</v>
      </c>
      <c r="J9" s="13">
        <f>160-(((H9+I9)*0.64)/2)</f>
        <v>63.2</v>
      </c>
      <c r="L9" s="90">
        <v>26.16</v>
      </c>
      <c r="M9" s="11">
        <v>0</v>
      </c>
      <c r="N9" s="13">
        <v>0</v>
      </c>
      <c r="O9" s="90">
        <v>8.41</v>
      </c>
      <c r="P9" s="91">
        <v>0</v>
      </c>
      <c r="Q9" s="13">
        <v>0</v>
      </c>
      <c r="S9" s="90">
        <v>33.26</v>
      </c>
      <c r="T9" s="91">
        <v>0</v>
      </c>
      <c r="U9" s="13">
        <v>0</v>
      </c>
      <c r="V9" s="33">
        <v>55</v>
      </c>
      <c r="W9" s="33">
        <v>0</v>
      </c>
      <c r="X9" s="33">
        <v>42</v>
      </c>
      <c r="Y9" s="33">
        <v>0</v>
      </c>
      <c r="Z9" s="33">
        <v>68</v>
      </c>
      <c r="AA9" s="33">
        <v>0</v>
      </c>
      <c r="AB9" s="33">
        <v>57</v>
      </c>
      <c r="AC9" s="33">
        <v>0</v>
      </c>
      <c r="AD9" s="33">
        <v>69</v>
      </c>
      <c r="AE9" s="33">
        <v>0</v>
      </c>
      <c r="AF9" s="33">
        <v>60</v>
      </c>
      <c r="AG9" s="33">
        <v>0</v>
      </c>
      <c r="AH9" s="33">
        <f>V9+X9+Z9+AB9+AD9+AF9</f>
        <v>351</v>
      </c>
      <c r="AI9" s="13">
        <f>AH9*0.2</f>
        <v>70.2</v>
      </c>
      <c r="AJ9" s="11">
        <f>W9+Y9+AA9+AC9+AE9+AG9</f>
        <v>0</v>
      </c>
      <c r="AK9" s="113">
        <v>6</v>
      </c>
      <c r="AL9" s="13">
        <f>J9+K9+M9+N9+P9+Q9+R9+T9+U9+AI9+AJ9+AK9</f>
        <v>139.4</v>
      </c>
      <c r="AN9" s="33"/>
      <c r="AO9" s="92">
        <f>C9</f>
        <v>3395</v>
      </c>
      <c r="AQ9" s="92" t="str">
        <f aca="true" t="shared" si="0" ref="AQ9:AS10">E9</f>
        <v>Iris Hutterd</v>
      </c>
      <c r="AR9" s="88">
        <f t="shared" si="0"/>
        <v>0</v>
      </c>
      <c r="AS9" s="92" t="str">
        <f t="shared" si="0"/>
        <v>1pa1</v>
      </c>
      <c r="AU9" s="88" t="s">
        <v>174</v>
      </c>
      <c r="AV9" s="88" t="s">
        <v>176</v>
      </c>
    </row>
    <row r="10" spans="2:48" ht="12.75">
      <c r="B10" s="11">
        <v>2</v>
      </c>
      <c r="C10" s="88">
        <f>inschrijving!E12</f>
        <v>2072</v>
      </c>
      <c r="D10" s="89"/>
      <c r="E10" s="88" t="str">
        <f>inschrijving!G12</f>
        <v>Peter Lenselink</v>
      </c>
      <c r="F10" s="88">
        <f>inschrijving!H12</f>
        <v>0</v>
      </c>
      <c r="G10" s="88" t="str">
        <f>inschrijving!K12</f>
        <v>1pa1</v>
      </c>
      <c r="H10" s="143">
        <v>111</v>
      </c>
      <c r="I10" s="143">
        <v>129</v>
      </c>
      <c r="J10" s="13">
        <f>160-(((H10+I10)*0.64)/2)</f>
        <v>83.2</v>
      </c>
      <c r="L10" s="90">
        <v>27.06</v>
      </c>
      <c r="M10" s="11">
        <v>0</v>
      </c>
      <c r="N10" s="13">
        <v>0</v>
      </c>
      <c r="O10" s="90">
        <v>7.47</v>
      </c>
      <c r="P10" s="91">
        <v>0</v>
      </c>
      <c r="Q10" s="13">
        <v>0</v>
      </c>
      <c r="S10" s="90">
        <v>32.4</v>
      </c>
      <c r="T10" s="91">
        <v>0</v>
      </c>
      <c r="U10" s="13">
        <v>0</v>
      </c>
      <c r="V10" s="33">
        <v>48</v>
      </c>
      <c r="W10" s="33">
        <v>0</v>
      </c>
      <c r="X10" s="33">
        <v>43</v>
      </c>
      <c r="Y10" s="33">
        <v>0</v>
      </c>
      <c r="Z10" s="33">
        <v>66</v>
      </c>
      <c r="AA10" s="33">
        <v>0</v>
      </c>
      <c r="AB10" s="33">
        <v>50</v>
      </c>
      <c r="AC10" s="33">
        <v>0</v>
      </c>
      <c r="AD10" s="33">
        <v>68</v>
      </c>
      <c r="AE10" s="33">
        <v>0</v>
      </c>
      <c r="AF10" s="33">
        <v>52</v>
      </c>
      <c r="AG10" s="33">
        <v>0</v>
      </c>
      <c r="AH10" s="33">
        <f>V10+X10+Z10+AB10+AD10+AF10</f>
        <v>327</v>
      </c>
      <c r="AI10" s="13">
        <f>AH10*0.2</f>
        <v>65.4</v>
      </c>
      <c r="AJ10" s="11">
        <f>W10+Y10+AA10+AC10+AE10+AG10</f>
        <v>0</v>
      </c>
      <c r="AK10" s="13">
        <v>0</v>
      </c>
      <c r="AL10" s="13">
        <f>J10+K10+M10+N10+P10+Q10+R10+T10+U10+AI10+AJ10+AK10</f>
        <v>148.60000000000002</v>
      </c>
      <c r="AO10" s="92">
        <f>C10</f>
        <v>2072</v>
      </c>
      <c r="AQ10" s="92" t="str">
        <f t="shared" si="0"/>
        <v>Peter Lenselink</v>
      </c>
      <c r="AR10" s="88">
        <f t="shared" si="0"/>
        <v>0</v>
      </c>
      <c r="AS10" s="92" t="str">
        <f t="shared" si="0"/>
        <v>1pa1</v>
      </c>
      <c r="AU10" s="88" t="s">
        <v>177</v>
      </c>
      <c r="AV10" s="88" t="s">
        <v>180</v>
      </c>
    </row>
    <row r="11" spans="3:45" ht="12.75">
      <c r="C11" s="88"/>
      <c r="D11" s="89"/>
      <c r="E11" s="88"/>
      <c r="F11" s="88"/>
      <c r="G11" s="88"/>
      <c r="AO11" s="92"/>
      <c r="AQ11" s="92"/>
      <c r="AR11" s="88"/>
      <c r="AS11" s="92"/>
    </row>
    <row r="12" spans="3:45" ht="12.75">
      <c r="C12" s="157" t="s">
        <v>186</v>
      </c>
      <c r="D12" s="89"/>
      <c r="E12" s="88"/>
      <c r="F12" s="88"/>
      <c r="G12" s="88"/>
      <c r="AK12" s="113"/>
      <c r="AN12" s="33"/>
      <c r="AO12" s="92"/>
      <c r="AQ12" s="92"/>
      <c r="AR12" s="88"/>
      <c r="AS12" s="92"/>
    </row>
    <row r="13" spans="2:48" ht="12.75">
      <c r="B13" s="11">
        <v>1</v>
      </c>
      <c r="C13" s="88">
        <f>inschrijving!E21</f>
        <v>1117</v>
      </c>
      <c r="D13" s="89"/>
      <c r="E13" s="88" t="str">
        <f>inschrijving!G21</f>
        <v>W.Veldboom</v>
      </c>
      <c r="F13" s="88">
        <f>inschrijving!H21</f>
        <v>0</v>
      </c>
      <c r="G13" s="88" t="str">
        <f>inschrijving!K21</f>
        <v>1pa3</v>
      </c>
      <c r="H13" s="143">
        <v>170</v>
      </c>
      <c r="I13" s="143">
        <v>166</v>
      </c>
      <c r="J13" s="13">
        <f>160-(((H13+I13)*0.64)/2)</f>
        <v>52.480000000000004</v>
      </c>
      <c r="L13" s="90">
        <v>24.25</v>
      </c>
      <c r="M13" s="11">
        <v>0</v>
      </c>
      <c r="N13" s="13">
        <v>0</v>
      </c>
      <c r="O13" s="90">
        <v>9.25</v>
      </c>
      <c r="P13" s="91">
        <v>0</v>
      </c>
      <c r="Q13" s="13">
        <v>0</v>
      </c>
      <c r="S13" s="90">
        <v>30.09</v>
      </c>
      <c r="T13" s="91">
        <v>0</v>
      </c>
      <c r="U13" s="13">
        <v>0</v>
      </c>
      <c r="V13" s="33">
        <v>48</v>
      </c>
      <c r="W13" s="33">
        <v>0</v>
      </c>
      <c r="X13" s="33">
        <v>36</v>
      </c>
      <c r="Y13" s="33">
        <v>0</v>
      </c>
      <c r="Z13" s="33">
        <v>67</v>
      </c>
      <c r="AA13" s="33">
        <v>0</v>
      </c>
      <c r="AB13" s="33">
        <v>66</v>
      </c>
      <c r="AC13" s="33">
        <v>0</v>
      </c>
      <c r="AD13" s="33">
        <v>66</v>
      </c>
      <c r="AE13" s="33">
        <v>0</v>
      </c>
      <c r="AF13" s="33">
        <v>47</v>
      </c>
      <c r="AG13" s="33">
        <v>0</v>
      </c>
      <c r="AH13" s="33">
        <f>V13+X13+Z13+AB13+AD13+AF13</f>
        <v>330</v>
      </c>
      <c r="AI13" s="13">
        <f>AH13*0.2</f>
        <v>66</v>
      </c>
      <c r="AJ13" s="11">
        <f>W13+Y13+AA13+AC13+AE13+AG13</f>
        <v>0</v>
      </c>
      <c r="AK13" s="13">
        <v>6</v>
      </c>
      <c r="AL13" s="13">
        <f>J13+K13+M13+N13+P13+Q13+R13+T13+U13+AI13+AJ13+AK13</f>
        <v>124.48</v>
      </c>
      <c r="AO13" s="92">
        <f>C13</f>
        <v>1117</v>
      </c>
      <c r="AQ13" s="92" t="str">
        <f aca="true" t="shared" si="1" ref="AQ13:AS14">E13</f>
        <v>W.Veldboom</v>
      </c>
      <c r="AR13" s="88">
        <f t="shared" si="1"/>
        <v>0</v>
      </c>
      <c r="AS13" s="92" t="str">
        <f t="shared" si="1"/>
        <v>1pa3</v>
      </c>
      <c r="AU13" s="88" t="s">
        <v>174</v>
      </c>
      <c r="AV13" s="88" t="s">
        <v>176</v>
      </c>
    </row>
    <row r="14" spans="2:48" ht="12.75">
      <c r="B14" s="11">
        <v>2</v>
      </c>
      <c r="C14" s="88">
        <f>inschrijving!E17</f>
        <v>1863</v>
      </c>
      <c r="D14" s="89"/>
      <c r="E14" s="88" t="str">
        <f>inschrijving!G17</f>
        <v xml:space="preserve">John Hol </v>
      </c>
      <c r="F14" s="88">
        <f>inschrijving!H17</f>
        <v>0</v>
      </c>
      <c r="G14" s="88" t="str">
        <f>inschrijving!K17</f>
        <v>1pa2</v>
      </c>
      <c r="H14" s="145">
        <v>162.5</v>
      </c>
      <c r="I14" s="145">
        <v>162.5</v>
      </c>
      <c r="J14" s="13">
        <f>160-(((H14+I14)*0.64)/2)</f>
        <v>56</v>
      </c>
      <c r="L14" s="90">
        <v>24.04</v>
      </c>
      <c r="M14" s="11">
        <v>0</v>
      </c>
      <c r="N14" s="13">
        <v>0</v>
      </c>
      <c r="O14" s="90">
        <v>9.31</v>
      </c>
      <c r="P14" s="91">
        <v>0</v>
      </c>
      <c r="Q14" s="13">
        <v>0</v>
      </c>
      <c r="S14" s="90">
        <v>29.55</v>
      </c>
      <c r="T14" s="91">
        <v>0</v>
      </c>
      <c r="U14" s="13">
        <v>0</v>
      </c>
      <c r="V14" s="33">
        <v>49</v>
      </c>
      <c r="W14" s="33">
        <v>0</v>
      </c>
      <c r="X14" s="33">
        <v>43</v>
      </c>
      <c r="Y14" s="33">
        <v>0</v>
      </c>
      <c r="Z14" s="33">
        <v>58</v>
      </c>
      <c r="AA14" s="33">
        <v>0</v>
      </c>
      <c r="AB14" s="33">
        <v>52</v>
      </c>
      <c r="AC14" s="33">
        <v>0</v>
      </c>
      <c r="AD14" s="33">
        <v>63</v>
      </c>
      <c r="AE14" s="33">
        <v>0</v>
      </c>
      <c r="AF14" s="33">
        <v>50</v>
      </c>
      <c r="AG14" s="33">
        <v>0</v>
      </c>
      <c r="AH14" s="33">
        <f>V14+X14+Z14+AB14+AD14+AF14</f>
        <v>315</v>
      </c>
      <c r="AI14" s="13">
        <f>AH14*0.2</f>
        <v>63</v>
      </c>
      <c r="AJ14" s="11">
        <f>W14+Y14+AA14+AC14+AE14+AG14</f>
        <v>0</v>
      </c>
      <c r="AK14" s="13">
        <v>6</v>
      </c>
      <c r="AL14" s="13">
        <f>J14+K14+M14+N14+P14+Q14+R14+T14+U14+AI14+AJ14+AK14</f>
        <v>125</v>
      </c>
      <c r="AN14" s="33"/>
      <c r="AO14" s="92">
        <f>C14</f>
        <v>1863</v>
      </c>
      <c r="AQ14" s="92" t="str">
        <f t="shared" si="1"/>
        <v xml:space="preserve">John Hol </v>
      </c>
      <c r="AR14" s="88">
        <f t="shared" si="1"/>
        <v>0</v>
      </c>
      <c r="AS14" s="92" t="str">
        <f t="shared" si="1"/>
        <v>1pa2</v>
      </c>
      <c r="AU14" s="88" t="s">
        <v>177</v>
      </c>
      <c r="AV14" s="88" t="s">
        <v>180</v>
      </c>
    </row>
    <row r="15" spans="3:45" ht="12.75">
      <c r="C15" s="88"/>
      <c r="D15" s="89"/>
      <c r="E15" s="88"/>
      <c r="F15" s="88"/>
      <c r="G15" s="88"/>
      <c r="H15" s="145"/>
      <c r="I15" s="145"/>
      <c r="AN15" s="33"/>
      <c r="AO15" s="92"/>
      <c r="AQ15" s="92"/>
      <c r="AR15" s="88"/>
      <c r="AS15" s="92"/>
    </row>
    <row r="16" spans="1:45" s="95" customFormat="1" ht="12.75">
      <c r="A16" s="11"/>
      <c r="B16" s="11"/>
      <c r="C16" s="157" t="s">
        <v>187</v>
      </c>
      <c r="D16" s="89"/>
      <c r="E16" s="88"/>
      <c r="F16" s="88"/>
      <c r="G16" s="88"/>
      <c r="H16" s="143"/>
      <c r="I16" s="143"/>
      <c r="J16" s="13"/>
      <c r="K16" s="13"/>
      <c r="L16" s="90"/>
      <c r="M16" s="11"/>
      <c r="N16" s="13"/>
      <c r="O16" s="90"/>
      <c r="P16" s="91"/>
      <c r="Q16" s="13"/>
      <c r="R16" s="11"/>
      <c r="S16" s="90"/>
      <c r="T16" s="91"/>
      <c r="U16" s="1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13"/>
      <c r="AJ16" s="11"/>
      <c r="AK16" s="13"/>
      <c r="AL16" s="13"/>
      <c r="AM16" s="11"/>
      <c r="AN16" s="15"/>
      <c r="AO16" s="92"/>
      <c r="AP16" s="14"/>
      <c r="AQ16" s="92"/>
      <c r="AR16" s="88"/>
      <c r="AS16" s="92"/>
    </row>
    <row r="17" spans="1:48" s="95" customFormat="1" ht="12.75">
      <c r="A17" s="11"/>
      <c r="B17" s="11">
        <v>1</v>
      </c>
      <c r="C17" s="88">
        <f>inschrijving!E19</f>
        <v>3286</v>
      </c>
      <c r="D17" s="89"/>
      <c r="E17" s="88" t="str">
        <f>inschrijving!G19</f>
        <v>Theo Spit</v>
      </c>
      <c r="F17" s="88">
        <f>inschrijving!H19</f>
        <v>0</v>
      </c>
      <c r="G17" s="88" t="str">
        <f>inschrijving!K19</f>
        <v>2pa1</v>
      </c>
      <c r="H17" s="143">
        <v>140</v>
      </c>
      <c r="I17" s="143">
        <v>158</v>
      </c>
      <c r="J17" s="13">
        <f>160-(((H17+I17)*0.64)/2)</f>
        <v>64.64</v>
      </c>
      <c r="K17" s="13"/>
      <c r="L17" s="90">
        <v>27.25</v>
      </c>
      <c r="M17" s="11">
        <v>0</v>
      </c>
      <c r="N17" s="13">
        <v>0</v>
      </c>
      <c r="O17" s="90">
        <v>7.14</v>
      </c>
      <c r="P17" s="91">
        <v>0</v>
      </c>
      <c r="Q17" s="13">
        <v>0</v>
      </c>
      <c r="R17" s="11"/>
      <c r="S17" s="90">
        <v>34.06</v>
      </c>
      <c r="T17" s="91">
        <v>0</v>
      </c>
      <c r="U17" s="13">
        <v>0</v>
      </c>
      <c r="V17" s="33">
        <v>57</v>
      </c>
      <c r="W17" s="33">
        <v>0</v>
      </c>
      <c r="X17" s="33">
        <v>46</v>
      </c>
      <c r="Y17" s="33">
        <v>0</v>
      </c>
      <c r="Z17" s="33">
        <v>85</v>
      </c>
      <c r="AA17" s="33">
        <v>0</v>
      </c>
      <c r="AB17" s="33">
        <v>60</v>
      </c>
      <c r="AC17" s="33">
        <v>0</v>
      </c>
      <c r="AD17" s="33">
        <v>76</v>
      </c>
      <c r="AE17" s="33">
        <v>0</v>
      </c>
      <c r="AF17" s="33">
        <v>61</v>
      </c>
      <c r="AG17" s="33">
        <v>0</v>
      </c>
      <c r="AH17" s="33">
        <f>V17+X17+Z17+AB17+AD17+AF17</f>
        <v>385</v>
      </c>
      <c r="AI17" s="13">
        <f>AH17*0.2</f>
        <v>77</v>
      </c>
      <c r="AJ17" s="11">
        <f>W17+Y17+AA17+AC17+AE17+AG17</f>
        <v>0</v>
      </c>
      <c r="AK17" s="13">
        <v>3</v>
      </c>
      <c r="AL17" s="13">
        <f>J17+K17+M17+N17+P17+Q17+R17+T17+U17+AI17+AJ17+AK17</f>
        <v>144.64</v>
      </c>
      <c r="AM17" s="11"/>
      <c r="AN17" s="15"/>
      <c r="AO17" s="92">
        <f>C17</f>
        <v>3286</v>
      </c>
      <c r="AP17" s="14"/>
      <c r="AQ17" s="92" t="str">
        <f>E17</f>
        <v>Theo Spit</v>
      </c>
      <c r="AR17" s="88">
        <f>F17</f>
        <v>0</v>
      </c>
      <c r="AS17" s="92" t="str">
        <f>G17</f>
        <v>2pa1</v>
      </c>
      <c r="AU17" s="88" t="s">
        <v>174</v>
      </c>
      <c r="AV17" s="88" t="s">
        <v>176</v>
      </c>
    </row>
    <row r="18" spans="1:45" s="95" customFormat="1" ht="12.75">
      <c r="A18" s="11"/>
      <c r="B18" s="11"/>
      <c r="C18" s="88"/>
      <c r="D18" s="89"/>
      <c r="E18" s="88"/>
      <c r="F18" s="88"/>
      <c r="G18" s="88"/>
      <c r="H18" s="143"/>
      <c r="I18" s="143"/>
      <c r="J18" s="13"/>
      <c r="K18" s="13"/>
      <c r="L18" s="90"/>
      <c r="M18" s="11"/>
      <c r="N18" s="13"/>
      <c r="O18" s="90"/>
      <c r="P18" s="91"/>
      <c r="Q18" s="13"/>
      <c r="R18" s="11"/>
      <c r="S18" s="90"/>
      <c r="T18" s="91"/>
      <c r="U18" s="1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13"/>
      <c r="AJ18" s="11"/>
      <c r="AK18" s="13"/>
      <c r="AL18" s="13"/>
      <c r="AM18" s="11"/>
      <c r="AN18" s="15"/>
      <c r="AO18" s="92"/>
      <c r="AP18" s="14"/>
      <c r="AQ18" s="92"/>
      <c r="AR18" s="88"/>
      <c r="AS18" s="92"/>
    </row>
    <row r="19" spans="1:45" s="95" customFormat="1" ht="12.75">
      <c r="A19" s="11"/>
      <c r="B19" s="11"/>
      <c r="C19" s="157" t="s">
        <v>188</v>
      </c>
      <c r="D19" s="89"/>
      <c r="E19" s="88"/>
      <c r="F19" s="88"/>
      <c r="G19" s="88"/>
      <c r="H19" s="143"/>
      <c r="I19" s="143"/>
      <c r="J19" s="13"/>
      <c r="K19" s="13"/>
      <c r="L19" s="90"/>
      <c r="M19" s="11"/>
      <c r="N19" s="13"/>
      <c r="O19" s="90"/>
      <c r="P19" s="91"/>
      <c r="Q19" s="13"/>
      <c r="R19" s="11"/>
      <c r="S19" s="90"/>
      <c r="T19" s="91"/>
      <c r="U19" s="1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13"/>
      <c r="AJ19" s="11"/>
      <c r="AK19" s="13"/>
      <c r="AL19" s="13"/>
      <c r="AM19" s="11"/>
      <c r="AN19" s="15"/>
      <c r="AO19" s="92"/>
      <c r="AP19" s="14"/>
      <c r="AQ19" s="92"/>
      <c r="AR19" s="88"/>
      <c r="AS19" s="92"/>
    </row>
    <row r="20" spans="1:48" s="95" customFormat="1" ht="12.75">
      <c r="A20" s="11"/>
      <c r="B20" s="11">
        <v>1</v>
      </c>
      <c r="C20" s="88">
        <f>inschrijving!E24</f>
        <v>802</v>
      </c>
      <c r="D20" s="89"/>
      <c r="E20" s="88" t="str">
        <f>inschrijving!G24</f>
        <v>Herman Simmelink</v>
      </c>
      <c r="F20" s="88">
        <f>inschrijving!H24</f>
        <v>0</v>
      </c>
      <c r="G20" s="88" t="str">
        <f>inschrijving!K24</f>
        <v>2pa3</v>
      </c>
      <c r="H20" s="143">
        <v>145.5</v>
      </c>
      <c r="I20" s="143">
        <v>152</v>
      </c>
      <c r="J20" s="13">
        <f>160-(((H20+I20)*0.64)/2)</f>
        <v>64.8</v>
      </c>
      <c r="K20" s="13"/>
      <c r="L20" s="90">
        <v>24.26</v>
      </c>
      <c r="M20" s="11">
        <v>0</v>
      </c>
      <c r="N20" s="13">
        <v>0</v>
      </c>
      <c r="O20" s="90">
        <v>8.5</v>
      </c>
      <c r="P20" s="91">
        <v>0</v>
      </c>
      <c r="Q20" s="13">
        <v>0</v>
      </c>
      <c r="R20" s="11"/>
      <c r="S20" s="90">
        <v>30.37</v>
      </c>
      <c r="T20" s="91">
        <v>0</v>
      </c>
      <c r="U20" s="13">
        <v>0</v>
      </c>
      <c r="V20" s="33">
        <v>53</v>
      </c>
      <c r="W20" s="33">
        <v>0</v>
      </c>
      <c r="X20" s="33">
        <v>42</v>
      </c>
      <c r="Y20" s="33">
        <v>0</v>
      </c>
      <c r="Z20" s="33">
        <v>68</v>
      </c>
      <c r="AA20" s="33">
        <v>0</v>
      </c>
      <c r="AB20" s="33">
        <v>50</v>
      </c>
      <c r="AC20" s="33">
        <v>0</v>
      </c>
      <c r="AD20" s="33">
        <v>67</v>
      </c>
      <c r="AE20" s="33">
        <v>0</v>
      </c>
      <c r="AF20" s="33">
        <v>52</v>
      </c>
      <c r="AG20" s="33">
        <v>0</v>
      </c>
      <c r="AH20" s="33">
        <f aca="true" t="shared" si="2" ref="AH20:AH33">V20+X20+Z20+AB20+AD20+AF20</f>
        <v>332</v>
      </c>
      <c r="AI20" s="13">
        <f>AH20*0.2</f>
        <v>66.4</v>
      </c>
      <c r="AJ20" s="11">
        <f>W20+Y20+AA20+AC20+AE20+AG20</f>
        <v>0</v>
      </c>
      <c r="AK20" s="13">
        <v>3.5</v>
      </c>
      <c r="AL20" s="13">
        <f>J20+K20+M20+N20+P20+Q20+R20+T20+U20+AI20+AJ20+AK20</f>
        <v>134.7</v>
      </c>
      <c r="AM20" s="11"/>
      <c r="AN20" s="15"/>
      <c r="AO20" s="92">
        <f>C20</f>
        <v>802</v>
      </c>
      <c r="AP20" s="14"/>
      <c r="AQ20" s="92" t="str">
        <f aca="true" t="shared" si="3" ref="AQ20:AS20">E20</f>
        <v>Herman Simmelink</v>
      </c>
      <c r="AR20" s="88">
        <f t="shared" si="3"/>
        <v>0</v>
      </c>
      <c r="AS20" s="92" t="str">
        <f t="shared" si="3"/>
        <v>2pa3</v>
      </c>
      <c r="AU20" s="88" t="s">
        <v>178</v>
      </c>
      <c r="AV20" s="88" t="s">
        <v>179</v>
      </c>
    </row>
    <row r="21" spans="1:45" s="95" customFormat="1" ht="12.75">
      <c r="A21" s="11"/>
      <c r="B21" s="11"/>
      <c r="C21" s="88"/>
      <c r="D21" s="89"/>
      <c r="E21" s="88"/>
      <c r="F21" s="88"/>
      <c r="G21" s="88"/>
      <c r="H21" s="143"/>
      <c r="I21" s="143"/>
      <c r="J21" s="13"/>
      <c r="K21" s="13"/>
      <c r="L21" s="90"/>
      <c r="M21" s="11"/>
      <c r="N21" s="13"/>
      <c r="O21" s="90"/>
      <c r="P21" s="91"/>
      <c r="Q21" s="13"/>
      <c r="R21" s="11"/>
      <c r="S21" s="90"/>
      <c r="T21" s="91"/>
      <c r="U21" s="1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13"/>
      <c r="AJ21" s="11"/>
      <c r="AK21" s="13"/>
      <c r="AL21" s="13"/>
      <c r="AM21" s="11"/>
      <c r="AN21" s="15"/>
      <c r="AO21" s="92"/>
      <c r="AP21" s="14"/>
      <c r="AQ21" s="92"/>
      <c r="AR21" s="88"/>
      <c r="AS21" s="92"/>
    </row>
    <row r="22" spans="1:45" s="95" customFormat="1" ht="12.75">
      <c r="A22" s="11"/>
      <c r="B22" s="11"/>
      <c r="C22" s="157" t="s">
        <v>189</v>
      </c>
      <c r="D22" s="89"/>
      <c r="E22" s="88"/>
      <c r="F22" s="88"/>
      <c r="G22" s="88"/>
      <c r="H22" s="143"/>
      <c r="I22" s="143"/>
      <c r="J22" s="13"/>
      <c r="K22" s="13"/>
      <c r="L22" s="90"/>
      <c r="M22" s="11"/>
      <c r="N22" s="13"/>
      <c r="O22" s="90"/>
      <c r="P22" s="91"/>
      <c r="Q22" s="13"/>
      <c r="R22" s="11"/>
      <c r="S22" s="90"/>
      <c r="T22" s="91"/>
      <c r="U22" s="1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13"/>
      <c r="AJ22" s="11"/>
      <c r="AK22" s="13"/>
      <c r="AL22" s="13"/>
      <c r="AM22" s="11"/>
      <c r="AN22" s="15"/>
      <c r="AO22" s="92"/>
      <c r="AP22" s="14"/>
      <c r="AQ22" s="92"/>
      <c r="AR22" s="88"/>
      <c r="AS22" s="92"/>
    </row>
    <row r="23" spans="1:48" s="95" customFormat="1" ht="12.75">
      <c r="A23" s="11"/>
      <c r="B23" s="11">
        <v>1</v>
      </c>
      <c r="C23" s="88">
        <f>inschrijving!E31</f>
        <v>1659</v>
      </c>
      <c r="D23" s="89"/>
      <c r="E23" s="88" t="str">
        <f>inschrijving!G31</f>
        <v>Desiree van Lambalgen-van Hierden</v>
      </c>
      <c r="F23" s="88">
        <f>inschrijving!H31</f>
        <v>0</v>
      </c>
      <c r="G23" s="88" t="str">
        <f>inschrijving!K31</f>
        <v>1po2</v>
      </c>
      <c r="H23" s="143">
        <v>139</v>
      </c>
      <c r="I23" s="143">
        <v>151</v>
      </c>
      <c r="J23" s="13">
        <f>160-(((H23+I23)*0.64)/2)</f>
        <v>67.2</v>
      </c>
      <c r="K23" s="13"/>
      <c r="L23" s="90">
        <v>26.21</v>
      </c>
      <c r="M23" s="11">
        <v>0</v>
      </c>
      <c r="N23" s="13">
        <v>0</v>
      </c>
      <c r="O23" s="90">
        <v>11.25</v>
      </c>
      <c r="P23" s="91">
        <v>0</v>
      </c>
      <c r="Q23" s="13">
        <v>0</v>
      </c>
      <c r="R23" s="11"/>
      <c r="S23" s="90">
        <v>33.5</v>
      </c>
      <c r="T23" s="91">
        <v>0</v>
      </c>
      <c r="U23" s="13">
        <v>0</v>
      </c>
      <c r="V23" s="33">
        <v>46</v>
      </c>
      <c r="W23" s="33">
        <v>0</v>
      </c>
      <c r="X23" s="33">
        <v>36</v>
      </c>
      <c r="Y23" s="33">
        <v>0</v>
      </c>
      <c r="Z23" s="33">
        <v>75</v>
      </c>
      <c r="AA23" s="33">
        <v>0</v>
      </c>
      <c r="AB23" s="33">
        <v>47</v>
      </c>
      <c r="AC23" s="33">
        <v>0</v>
      </c>
      <c r="AD23" s="33">
        <v>58</v>
      </c>
      <c r="AE23" s="33">
        <v>0</v>
      </c>
      <c r="AF23" s="33">
        <v>36</v>
      </c>
      <c r="AG23" s="33">
        <v>0</v>
      </c>
      <c r="AH23" s="33">
        <f>V23+X23+Z23+AB23+AD23+AF23</f>
        <v>298</v>
      </c>
      <c r="AI23" s="13">
        <f>AH23*0.2</f>
        <v>59.6</v>
      </c>
      <c r="AJ23" s="11">
        <f>W23+Y23+AA23+AC23+AE23+AG23</f>
        <v>0</v>
      </c>
      <c r="AK23" s="13">
        <v>6</v>
      </c>
      <c r="AL23" s="13">
        <f>J23+K23+M23+N23+P23+Q23+R23+T23+U23+AI23+AJ23+AK23</f>
        <v>132.8</v>
      </c>
      <c r="AM23" s="11"/>
      <c r="AN23" s="15"/>
      <c r="AO23" s="92">
        <f>C23</f>
        <v>1659</v>
      </c>
      <c r="AP23" s="14"/>
      <c r="AQ23" s="92" t="str">
        <f>E23</f>
        <v>Desiree van Lambalgen-van Hierden</v>
      </c>
      <c r="AR23" s="88">
        <f>F23</f>
        <v>0</v>
      </c>
      <c r="AS23" s="92" t="str">
        <f>G23</f>
        <v>1po2</v>
      </c>
      <c r="AU23" s="88" t="s">
        <v>181</v>
      </c>
      <c r="AV23" s="88" t="s">
        <v>182</v>
      </c>
    </row>
    <row r="24" spans="1:45" s="95" customFormat="1" ht="12.75">
      <c r="A24" s="11"/>
      <c r="B24" s="11"/>
      <c r="C24" s="88"/>
      <c r="D24" s="89"/>
      <c r="E24" s="88"/>
      <c r="F24" s="88"/>
      <c r="G24" s="88"/>
      <c r="H24" s="143"/>
      <c r="I24" s="143"/>
      <c r="J24" s="13"/>
      <c r="K24" s="13"/>
      <c r="L24" s="90"/>
      <c r="M24" s="11"/>
      <c r="N24" s="13"/>
      <c r="O24" s="90"/>
      <c r="P24" s="91"/>
      <c r="Q24" s="13"/>
      <c r="R24" s="11"/>
      <c r="S24" s="90"/>
      <c r="T24" s="91"/>
      <c r="U24" s="1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13"/>
      <c r="AJ24" s="11"/>
      <c r="AK24" s="13"/>
      <c r="AL24" s="13"/>
      <c r="AM24" s="11"/>
      <c r="AN24" s="15"/>
      <c r="AO24" s="92"/>
      <c r="AP24" s="14"/>
      <c r="AQ24" s="92"/>
      <c r="AR24" s="88"/>
      <c r="AS24" s="92"/>
    </row>
    <row r="25" spans="1:45" s="95" customFormat="1" ht="12.75">
      <c r="A25" s="11"/>
      <c r="B25" s="11"/>
      <c r="C25" s="157" t="s">
        <v>190</v>
      </c>
      <c r="D25" s="89"/>
      <c r="E25" s="88"/>
      <c r="F25" s="88"/>
      <c r="G25" s="88"/>
      <c r="H25" s="143"/>
      <c r="I25" s="143"/>
      <c r="J25" s="13"/>
      <c r="K25" s="13"/>
      <c r="L25" s="90"/>
      <c r="M25" s="11"/>
      <c r="N25" s="13"/>
      <c r="O25" s="90"/>
      <c r="P25" s="91"/>
      <c r="Q25" s="13"/>
      <c r="R25" s="11"/>
      <c r="S25" s="90"/>
      <c r="T25" s="91"/>
      <c r="U25" s="1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13"/>
      <c r="AJ25" s="11"/>
      <c r="AK25" s="13"/>
      <c r="AL25" s="13"/>
      <c r="AM25" s="11"/>
      <c r="AN25" s="15"/>
      <c r="AO25" s="92"/>
      <c r="AP25" s="14"/>
      <c r="AQ25" s="92"/>
      <c r="AR25" s="88"/>
      <c r="AS25" s="92"/>
    </row>
    <row r="26" spans="1:48" s="95" customFormat="1" ht="12.75">
      <c r="A26" s="11"/>
      <c r="B26" s="11">
        <v>1</v>
      </c>
      <c r="C26" s="88">
        <f>inschrijving!E34</f>
        <v>1602</v>
      </c>
      <c r="D26" s="89"/>
      <c r="E26" s="88" t="str">
        <f>inschrijving!G34</f>
        <v>Francisca Lanke</v>
      </c>
      <c r="F26" s="88">
        <f>inschrijving!H34</f>
        <v>0</v>
      </c>
      <c r="G26" s="88" t="str">
        <f>inschrijving!K34</f>
        <v>1po3</v>
      </c>
      <c r="H26" s="143">
        <v>164</v>
      </c>
      <c r="I26" s="143">
        <v>168</v>
      </c>
      <c r="J26" s="13">
        <f>160-(((H26+I26)*0.64)/2)</f>
        <v>53.75999999999999</v>
      </c>
      <c r="K26" s="13"/>
      <c r="L26" s="90">
        <v>26.33</v>
      </c>
      <c r="M26" s="11">
        <v>0</v>
      </c>
      <c r="N26" s="13">
        <v>0</v>
      </c>
      <c r="O26" s="90">
        <v>8.32</v>
      </c>
      <c r="P26" s="91">
        <v>0</v>
      </c>
      <c r="Q26" s="13">
        <v>0</v>
      </c>
      <c r="R26" s="11"/>
      <c r="S26" s="90">
        <v>32.15</v>
      </c>
      <c r="T26" s="91">
        <v>0</v>
      </c>
      <c r="U26" s="13">
        <v>0</v>
      </c>
      <c r="V26" s="33">
        <v>45</v>
      </c>
      <c r="W26" s="33">
        <v>0</v>
      </c>
      <c r="X26" s="33">
        <v>40</v>
      </c>
      <c r="Y26" s="33">
        <v>0</v>
      </c>
      <c r="Z26" s="146">
        <v>54</v>
      </c>
      <c r="AA26" s="33">
        <v>0</v>
      </c>
      <c r="AB26" s="33">
        <v>55</v>
      </c>
      <c r="AC26" s="33">
        <v>0</v>
      </c>
      <c r="AD26" s="33">
        <v>63</v>
      </c>
      <c r="AE26" s="33">
        <v>0</v>
      </c>
      <c r="AF26" s="33">
        <v>47</v>
      </c>
      <c r="AG26" s="33">
        <v>0</v>
      </c>
      <c r="AH26" s="33">
        <f>V26+X26+Z26+AB26+AD26+AF26</f>
        <v>304</v>
      </c>
      <c r="AI26" s="13">
        <f>AH26*0.2</f>
        <v>60.800000000000004</v>
      </c>
      <c r="AJ26" s="11">
        <f>W26+Y26+AA26+AC26+AE26+AG26</f>
        <v>0</v>
      </c>
      <c r="AK26" s="13">
        <v>0</v>
      </c>
      <c r="AL26" s="13">
        <f>J26+K26+M26+N26+P26+Q26+R26+T26+U26+AI26+AJ26+AK26</f>
        <v>114.56</v>
      </c>
      <c r="AM26" s="11"/>
      <c r="AN26" s="15"/>
      <c r="AO26" s="92">
        <f>C26</f>
        <v>1602</v>
      </c>
      <c r="AP26" s="14"/>
      <c r="AQ26" s="92" t="str">
        <f>E26</f>
        <v>Francisca Lanke</v>
      </c>
      <c r="AR26" s="88">
        <f>F26</f>
        <v>0</v>
      </c>
      <c r="AS26" s="92" t="str">
        <f>G26</f>
        <v>1po3</v>
      </c>
      <c r="AU26" s="88" t="s">
        <v>175</v>
      </c>
      <c r="AV26" s="88" t="s">
        <v>183</v>
      </c>
    </row>
    <row r="27" spans="1:45" s="95" customFormat="1" ht="12.75">
      <c r="A27" s="11"/>
      <c r="B27" s="11"/>
      <c r="C27" s="88"/>
      <c r="D27" s="89"/>
      <c r="E27" s="88"/>
      <c r="F27" s="88"/>
      <c r="G27" s="88"/>
      <c r="H27" s="143"/>
      <c r="I27" s="143"/>
      <c r="J27" s="13"/>
      <c r="K27" s="13"/>
      <c r="L27" s="90"/>
      <c r="M27" s="11"/>
      <c r="N27" s="13"/>
      <c r="O27" s="90"/>
      <c r="P27" s="91"/>
      <c r="Q27" s="13"/>
      <c r="R27" s="11"/>
      <c r="S27" s="90"/>
      <c r="T27" s="91"/>
      <c r="U27" s="13"/>
      <c r="V27" s="33"/>
      <c r="W27" s="33"/>
      <c r="X27" s="33"/>
      <c r="Y27" s="33"/>
      <c r="Z27" s="146"/>
      <c r="AA27" s="33"/>
      <c r="AB27" s="33"/>
      <c r="AC27" s="33"/>
      <c r="AD27" s="33"/>
      <c r="AE27" s="33"/>
      <c r="AF27" s="33"/>
      <c r="AG27" s="33"/>
      <c r="AH27" s="33"/>
      <c r="AI27" s="13"/>
      <c r="AJ27" s="11"/>
      <c r="AK27" s="13"/>
      <c r="AL27" s="13"/>
      <c r="AM27" s="11"/>
      <c r="AN27" s="15"/>
      <c r="AO27" s="92"/>
      <c r="AP27" s="14"/>
      <c r="AQ27" s="92"/>
      <c r="AR27" s="88"/>
      <c r="AS27" s="92"/>
    </row>
    <row r="28" spans="1:45" s="95" customFormat="1" ht="12.75">
      <c r="A28" s="11"/>
      <c r="B28" s="11"/>
      <c r="C28" s="157" t="s">
        <v>191</v>
      </c>
      <c r="D28" s="89"/>
      <c r="E28" s="88"/>
      <c r="F28" s="88"/>
      <c r="G28" s="88"/>
      <c r="H28" s="143"/>
      <c r="I28" s="143"/>
      <c r="J28" s="13"/>
      <c r="K28" s="13"/>
      <c r="L28" s="90"/>
      <c r="M28" s="11"/>
      <c r="N28" s="13"/>
      <c r="O28" s="90"/>
      <c r="P28" s="91"/>
      <c r="Q28" s="13"/>
      <c r="R28" s="11"/>
      <c r="S28" s="90"/>
      <c r="T28" s="91"/>
      <c r="U28" s="1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13"/>
      <c r="AJ28" s="11"/>
      <c r="AK28" s="13"/>
      <c r="AL28" s="13"/>
      <c r="AM28" s="11"/>
      <c r="AN28" s="15"/>
      <c r="AO28" s="92"/>
      <c r="AP28" s="14"/>
      <c r="AQ28" s="92"/>
      <c r="AR28" s="88"/>
      <c r="AS28" s="92"/>
    </row>
    <row r="29" spans="1:48" s="95" customFormat="1" ht="12.75">
      <c r="A29" s="11"/>
      <c r="B29" s="11">
        <v>1</v>
      </c>
      <c r="C29" s="88">
        <f>inschrijving!E38</f>
        <v>2114</v>
      </c>
      <c r="D29" s="89"/>
      <c r="E29" s="88" t="str">
        <f>inschrijving!G38</f>
        <v>Sven Jansen</v>
      </c>
      <c r="F29" s="88">
        <f>inschrijving!H38</f>
        <v>0</v>
      </c>
      <c r="G29" s="88" t="str">
        <f>inschrijving!K38</f>
        <v>2po1</v>
      </c>
      <c r="H29" s="143">
        <v>142</v>
      </c>
      <c r="I29" s="143">
        <v>153</v>
      </c>
      <c r="J29" s="13">
        <f>160-(((H29+I29)*0.64)/2)</f>
        <v>65.6</v>
      </c>
      <c r="K29" s="13"/>
      <c r="L29" s="90">
        <v>29.16</v>
      </c>
      <c r="M29" s="11">
        <v>0</v>
      </c>
      <c r="N29" s="13">
        <v>0</v>
      </c>
      <c r="O29" s="90">
        <v>10.27</v>
      </c>
      <c r="P29" s="91">
        <v>0</v>
      </c>
      <c r="Q29" s="13">
        <v>0</v>
      </c>
      <c r="R29" s="11"/>
      <c r="S29" s="90">
        <v>36.41</v>
      </c>
      <c r="T29" s="91">
        <v>0</v>
      </c>
      <c r="U29" s="13">
        <v>0</v>
      </c>
      <c r="V29" s="33">
        <v>43</v>
      </c>
      <c r="W29" s="33">
        <v>0</v>
      </c>
      <c r="X29" s="33">
        <v>35</v>
      </c>
      <c r="Y29" s="33">
        <v>0</v>
      </c>
      <c r="Z29" s="33">
        <v>59</v>
      </c>
      <c r="AA29" s="33">
        <v>0</v>
      </c>
      <c r="AB29" s="33">
        <v>47</v>
      </c>
      <c r="AC29" s="33">
        <v>0</v>
      </c>
      <c r="AD29" s="33">
        <v>57</v>
      </c>
      <c r="AE29" s="33">
        <v>0</v>
      </c>
      <c r="AF29" s="33">
        <v>44</v>
      </c>
      <c r="AG29" s="33">
        <v>0</v>
      </c>
      <c r="AH29" s="33">
        <f>V29+X29+Z29+AB29+AD29+AF29</f>
        <v>285</v>
      </c>
      <c r="AI29" s="13">
        <f>AH29*0.2</f>
        <v>57</v>
      </c>
      <c r="AJ29" s="11">
        <f>W29+Y29+AA29+AC29+AE29+AG29</f>
        <v>0</v>
      </c>
      <c r="AK29" s="13">
        <v>0</v>
      </c>
      <c r="AL29" s="13">
        <f>J29+K29+M29+N29+P29+Q29+R29+T29+U29+AI29+AJ29+AK29</f>
        <v>122.6</v>
      </c>
      <c r="AM29" s="11"/>
      <c r="AN29" s="15"/>
      <c r="AO29" s="92">
        <f>C29</f>
        <v>2114</v>
      </c>
      <c r="AP29" s="14"/>
      <c r="AQ29" s="92" t="str">
        <f aca="true" t="shared" si="4" ref="AQ29:AS30">E29</f>
        <v>Sven Jansen</v>
      </c>
      <c r="AR29" s="88">
        <f t="shared" si="4"/>
        <v>0</v>
      </c>
      <c r="AS29" s="92" t="str">
        <f t="shared" si="4"/>
        <v>2po1</v>
      </c>
      <c r="AU29" s="88" t="s">
        <v>175</v>
      </c>
      <c r="AV29" s="88" t="s">
        <v>183</v>
      </c>
    </row>
    <row r="30" spans="1:48" s="95" customFormat="1" ht="12.75">
      <c r="A30" s="11"/>
      <c r="B30" s="11">
        <v>2</v>
      </c>
      <c r="C30" s="88">
        <f>inschrijving!E40</f>
        <v>170</v>
      </c>
      <c r="D30" s="89"/>
      <c r="E30" s="88" t="str">
        <f>inschrijving!G40</f>
        <v>Klaas de Haan</v>
      </c>
      <c r="F30" s="88">
        <f>inschrijving!H40</f>
        <v>0</v>
      </c>
      <c r="G30" s="88" t="str">
        <f>inschrijving!K40</f>
        <v>2po3</v>
      </c>
      <c r="H30" s="143">
        <v>157</v>
      </c>
      <c r="I30" s="143">
        <v>162</v>
      </c>
      <c r="J30" s="13">
        <f>160-(((H30+I30)*0.64)/2)</f>
        <v>57.92</v>
      </c>
      <c r="K30" s="13"/>
      <c r="L30" s="90">
        <v>26.41</v>
      </c>
      <c r="M30" s="11">
        <v>0</v>
      </c>
      <c r="N30" s="13">
        <v>0</v>
      </c>
      <c r="O30" s="90">
        <v>9.31</v>
      </c>
      <c r="P30" s="91">
        <v>0</v>
      </c>
      <c r="Q30" s="13">
        <v>0</v>
      </c>
      <c r="R30" s="11"/>
      <c r="S30" s="90">
        <v>33.1</v>
      </c>
      <c r="T30" s="91">
        <v>0</v>
      </c>
      <c r="U30" s="13">
        <v>0</v>
      </c>
      <c r="V30" s="33">
        <v>50</v>
      </c>
      <c r="W30" s="33">
        <v>0</v>
      </c>
      <c r="X30" s="33">
        <v>43</v>
      </c>
      <c r="Y30" s="33">
        <v>0</v>
      </c>
      <c r="Z30" s="33">
        <v>68</v>
      </c>
      <c r="AA30" s="33">
        <v>0</v>
      </c>
      <c r="AB30" s="33">
        <v>56</v>
      </c>
      <c r="AC30" s="33">
        <v>0</v>
      </c>
      <c r="AD30" s="33">
        <v>64</v>
      </c>
      <c r="AE30" s="33">
        <v>0</v>
      </c>
      <c r="AF30" s="33">
        <v>54</v>
      </c>
      <c r="AG30" s="33">
        <v>0</v>
      </c>
      <c r="AH30" s="33">
        <f>V30+X30+Z30+AB30+AD30+AF30</f>
        <v>335</v>
      </c>
      <c r="AI30" s="13">
        <f>AH30*0.2</f>
        <v>67</v>
      </c>
      <c r="AJ30" s="11">
        <f>W30+Y30+AA30+AC30+AE30+AG30</f>
        <v>0</v>
      </c>
      <c r="AK30" s="13">
        <v>9</v>
      </c>
      <c r="AL30" s="13">
        <f>J30+K30+M30+N30+P30+Q30+R30+T30+U30+AI30+AJ30+AK30</f>
        <v>133.92000000000002</v>
      </c>
      <c r="AM30" s="11"/>
      <c r="AN30" s="15"/>
      <c r="AO30" s="92">
        <f>C30</f>
        <v>170</v>
      </c>
      <c r="AP30" s="14"/>
      <c r="AQ30" s="92" t="str">
        <f t="shared" si="4"/>
        <v>Klaas de Haan</v>
      </c>
      <c r="AR30" s="88">
        <f t="shared" si="4"/>
        <v>0</v>
      </c>
      <c r="AS30" s="92" t="str">
        <f t="shared" si="4"/>
        <v>2po3</v>
      </c>
      <c r="AU30" s="88" t="s">
        <v>177</v>
      </c>
      <c r="AV30" s="88" t="s">
        <v>180</v>
      </c>
    </row>
    <row r="31" spans="1:45" s="95" customFormat="1" ht="12.75">
      <c r="A31" s="11"/>
      <c r="B31" s="11"/>
      <c r="C31" s="88"/>
      <c r="D31" s="89"/>
      <c r="E31" s="88"/>
      <c r="F31" s="88"/>
      <c r="G31" s="88"/>
      <c r="H31" s="143"/>
      <c r="I31" s="143"/>
      <c r="J31" s="13"/>
      <c r="K31" s="13"/>
      <c r="L31" s="90"/>
      <c r="M31" s="11"/>
      <c r="N31" s="13"/>
      <c r="O31" s="90"/>
      <c r="P31" s="91"/>
      <c r="Q31" s="13"/>
      <c r="R31" s="11"/>
      <c r="S31" s="90"/>
      <c r="T31" s="91"/>
      <c r="U31" s="1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13"/>
      <c r="AJ31" s="11"/>
      <c r="AK31" s="13"/>
      <c r="AL31" s="13"/>
      <c r="AM31" s="11"/>
      <c r="AN31" s="15"/>
      <c r="AO31" s="92"/>
      <c r="AP31" s="14"/>
      <c r="AQ31" s="92"/>
      <c r="AR31" s="88"/>
      <c r="AS31" s="92"/>
    </row>
    <row r="32" spans="1:45" s="95" customFormat="1" ht="12.75">
      <c r="A32" s="11"/>
      <c r="B32" s="11"/>
      <c r="C32" s="157" t="s">
        <v>192</v>
      </c>
      <c r="D32" s="89"/>
      <c r="E32" s="88"/>
      <c r="F32" s="88"/>
      <c r="G32" s="88"/>
      <c r="H32" s="143"/>
      <c r="I32" s="143"/>
      <c r="J32" s="13"/>
      <c r="K32" s="13"/>
      <c r="L32" s="90"/>
      <c r="M32" s="11"/>
      <c r="N32" s="13"/>
      <c r="O32" s="90"/>
      <c r="P32" s="91"/>
      <c r="Q32" s="13"/>
      <c r="R32" s="11"/>
      <c r="S32" s="90"/>
      <c r="T32" s="91"/>
      <c r="U32" s="1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13"/>
      <c r="AJ32" s="11"/>
      <c r="AK32" s="13"/>
      <c r="AL32" s="13"/>
      <c r="AM32" s="11"/>
      <c r="AN32" s="15"/>
      <c r="AO32" s="92"/>
      <c r="AP32" s="14"/>
      <c r="AQ32" s="92"/>
      <c r="AR32" s="88"/>
      <c r="AS32" s="92"/>
    </row>
    <row r="33" spans="1:48" s="95" customFormat="1" ht="12.75">
      <c r="A33" s="11"/>
      <c r="B33" s="11">
        <v>1</v>
      </c>
      <c r="C33" s="88">
        <f>inschrijving!E42</f>
        <v>630</v>
      </c>
      <c r="D33" s="89"/>
      <c r="E33" s="88" t="str">
        <f>inschrijving!G42</f>
        <v>Rob Dijkhuis</v>
      </c>
      <c r="F33" s="88">
        <f>inschrijving!H42</f>
        <v>0</v>
      </c>
      <c r="G33" s="88" t="str">
        <f>inschrijving!K42</f>
        <v>4po3</v>
      </c>
      <c r="H33" s="143">
        <v>145</v>
      </c>
      <c r="I33" s="143">
        <v>160</v>
      </c>
      <c r="J33" s="13">
        <f aca="true" t="shared" si="5" ref="J33">160-(((H33+I33)*0.64)/2)</f>
        <v>62.39999999999999</v>
      </c>
      <c r="K33" s="13"/>
      <c r="L33" s="90">
        <v>25.59</v>
      </c>
      <c r="M33" s="11">
        <v>0</v>
      </c>
      <c r="N33" s="13">
        <v>0</v>
      </c>
      <c r="O33" s="90">
        <v>10.54</v>
      </c>
      <c r="P33" s="91">
        <v>0</v>
      </c>
      <c r="Q33" s="13">
        <v>0</v>
      </c>
      <c r="R33" s="11"/>
      <c r="S33" s="90">
        <v>33</v>
      </c>
      <c r="T33" s="91">
        <v>0</v>
      </c>
      <c r="U33" s="13">
        <v>0</v>
      </c>
      <c r="V33" s="33">
        <v>49</v>
      </c>
      <c r="W33" s="33">
        <v>0</v>
      </c>
      <c r="X33" s="33">
        <v>40</v>
      </c>
      <c r="Y33" s="33">
        <v>0</v>
      </c>
      <c r="Z33" s="33">
        <v>78</v>
      </c>
      <c r="AA33" s="33">
        <v>0</v>
      </c>
      <c r="AB33" s="33">
        <v>64</v>
      </c>
      <c r="AC33" s="33">
        <v>0</v>
      </c>
      <c r="AD33" s="33">
        <v>70</v>
      </c>
      <c r="AE33" s="33">
        <v>0</v>
      </c>
      <c r="AF33" s="33">
        <v>56</v>
      </c>
      <c r="AG33" s="33">
        <v>0</v>
      </c>
      <c r="AH33" s="33">
        <f t="shared" si="2"/>
        <v>357</v>
      </c>
      <c r="AI33" s="13">
        <f aca="true" t="shared" si="6" ref="AI33">AH33*0.2</f>
        <v>71.4</v>
      </c>
      <c r="AJ33" s="11">
        <f aca="true" t="shared" si="7" ref="AJ33">W33+Y33+AA33+AC33+AE33+AG33</f>
        <v>0</v>
      </c>
      <c r="AK33" s="13">
        <v>6</v>
      </c>
      <c r="AL33" s="13">
        <f aca="true" t="shared" si="8" ref="AL33">J33+K33+M33+N33+P33+Q33+R33+T33+U33+AI33+AJ33+AK33</f>
        <v>139.8</v>
      </c>
      <c r="AM33" s="11"/>
      <c r="AN33" s="15"/>
      <c r="AO33" s="92">
        <f aca="true" t="shared" si="9" ref="AO33">C33</f>
        <v>630</v>
      </c>
      <c r="AP33" s="14"/>
      <c r="AQ33" s="92" t="str">
        <f aca="true" t="shared" si="10" ref="AQ33:AS33">E33</f>
        <v>Rob Dijkhuis</v>
      </c>
      <c r="AR33" s="88">
        <f t="shared" si="10"/>
        <v>0</v>
      </c>
      <c r="AS33" s="92" t="str">
        <f t="shared" si="10"/>
        <v>4po3</v>
      </c>
      <c r="AU33" s="88" t="s">
        <v>194</v>
      </c>
      <c r="AV33" s="88" t="s">
        <v>184</v>
      </c>
    </row>
    <row r="34" spans="1:45" s="95" customFormat="1" ht="12.75">
      <c r="A34" s="11"/>
      <c r="B34" s="11"/>
      <c r="C34" s="88"/>
      <c r="D34" s="89"/>
      <c r="E34" s="88"/>
      <c r="F34" s="88"/>
      <c r="G34" s="88"/>
      <c r="H34" s="143"/>
      <c r="I34" s="143"/>
      <c r="J34" s="13"/>
      <c r="K34" s="13"/>
      <c r="L34" s="90"/>
      <c r="M34" s="11"/>
      <c r="N34" s="13"/>
      <c r="O34" s="90"/>
      <c r="P34" s="91"/>
      <c r="Q34" s="13"/>
      <c r="R34" s="11"/>
      <c r="S34" s="90"/>
      <c r="T34" s="91"/>
      <c r="U34" s="1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13"/>
      <c r="AJ34" s="11"/>
      <c r="AK34" s="13"/>
      <c r="AL34" s="13"/>
      <c r="AM34" s="11"/>
      <c r="AN34" s="15"/>
      <c r="AO34" s="92"/>
      <c r="AP34" s="14"/>
      <c r="AQ34" s="92"/>
      <c r="AR34" s="88"/>
      <c r="AS34" s="92"/>
    </row>
    <row r="35" spans="1:45" s="95" customFormat="1" ht="12.75">
      <c r="A35" s="11"/>
      <c r="B35" s="11"/>
      <c r="C35" s="157" t="s">
        <v>193</v>
      </c>
      <c r="D35" s="89"/>
      <c r="E35" s="88"/>
      <c r="F35" s="88"/>
      <c r="G35" s="88"/>
      <c r="H35" s="143"/>
      <c r="I35" s="143"/>
      <c r="J35" s="13"/>
      <c r="K35" s="13"/>
      <c r="L35" s="90"/>
      <c r="M35" s="11"/>
      <c r="N35" s="13"/>
      <c r="O35" s="90"/>
      <c r="P35" s="91"/>
      <c r="Q35" s="13"/>
      <c r="R35" s="11"/>
      <c r="S35" s="90"/>
      <c r="T35" s="91"/>
      <c r="U35" s="1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13"/>
      <c r="AJ35" s="11"/>
      <c r="AK35" s="13"/>
      <c r="AL35" s="13"/>
      <c r="AM35" s="11"/>
      <c r="AN35" s="15"/>
      <c r="AO35" s="92"/>
      <c r="AP35" s="14"/>
      <c r="AQ35" s="92"/>
      <c r="AR35" s="88"/>
      <c r="AS35" s="92"/>
    </row>
    <row r="36" spans="1:48" s="95" customFormat="1" ht="12.75">
      <c r="A36" s="11"/>
      <c r="B36" s="11">
        <v>1</v>
      </c>
      <c r="C36" s="88">
        <f>inschrijving!E28</f>
        <v>2</v>
      </c>
      <c r="D36" s="89"/>
      <c r="E36" s="88" t="str">
        <f>inschrijving!G28</f>
        <v>Joyce Eekmate</v>
      </c>
      <c r="F36" s="88">
        <f>inschrijving!H28</f>
        <v>0</v>
      </c>
      <c r="G36" s="88" t="str">
        <f>inschrijving!K28</f>
        <v>1pohobby</v>
      </c>
      <c r="H36" s="143">
        <v>152</v>
      </c>
      <c r="I36" s="143">
        <v>141</v>
      </c>
      <c r="J36" s="13">
        <f>160-(((H36+I36)*0.64)/2)</f>
        <v>66.24</v>
      </c>
      <c r="K36" s="13"/>
      <c r="L36" s="90">
        <v>28.33</v>
      </c>
      <c r="M36" s="11">
        <v>0</v>
      </c>
      <c r="N36" s="13">
        <v>0</v>
      </c>
      <c r="O36" s="90">
        <v>10.33</v>
      </c>
      <c r="P36" s="91">
        <v>0</v>
      </c>
      <c r="Q36" s="13">
        <v>0</v>
      </c>
      <c r="R36" s="11"/>
      <c r="S36" s="90">
        <v>37.15</v>
      </c>
      <c r="T36" s="91">
        <v>0</v>
      </c>
      <c r="U36" s="13">
        <v>0</v>
      </c>
      <c r="V36" s="33">
        <v>57</v>
      </c>
      <c r="W36" s="33">
        <v>0</v>
      </c>
      <c r="X36" s="33">
        <v>44</v>
      </c>
      <c r="Y36" s="33">
        <v>0</v>
      </c>
      <c r="Z36" s="33">
        <v>64</v>
      </c>
      <c r="AA36" s="33">
        <v>0</v>
      </c>
      <c r="AB36" s="33">
        <v>83</v>
      </c>
      <c r="AC36" s="33">
        <v>0</v>
      </c>
      <c r="AD36" s="33">
        <v>70</v>
      </c>
      <c r="AE36" s="33">
        <v>0</v>
      </c>
      <c r="AF36" s="33">
        <v>57</v>
      </c>
      <c r="AG36" s="33">
        <v>0</v>
      </c>
      <c r="AH36" s="33">
        <f>V36+X36+Z36+AB36+AD36+AF36</f>
        <v>375</v>
      </c>
      <c r="AI36" s="13">
        <f>AH36*0.2</f>
        <v>75</v>
      </c>
      <c r="AJ36" s="11">
        <f>W36+Y36+AA36+AC36+AE36+AG36</f>
        <v>0</v>
      </c>
      <c r="AK36" s="13">
        <v>6</v>
      </c>
      <c r="AL36" s="13">
        <f>J36+K36+M36+N36+P36+Q36+R36+T36+U36+AI36+AJ36+AK36</f>
        <v>147.24</v>
      </c>
      <c r="AM36" s="11"/>
      <c r="AN36" s="15"/>
      <c r="AO36" s="92">
        <f>C36</f>
        <v>2</v>
      </c>
      <c r="AP36" s="14"/>
      <c r="AQ36" s="92" t="str">
        <f>E36</f>
        <v>Joyce Eekmate</v>
      </c>
      <c r="AR36" s="88">
        <f>F36</f>
        <v>0</v>
      </c>
      <c r="AS36" s="92" t="str">
        <f>G36</f>
        <v>1pohobby</v>
      </c>
      <c r="AU36" s="88" t="s">
        <v>195</v>
      </c>
      <c r="AV36" s="88"/>
    </row>
    <row r="37" spans="1:45" s="95" customFormat="1" ht="12.75">
      <c r="A37" s="11"/>
      <c r="B37" s="11"/>
      <c r="C37" s="101"/>
      <c r="D37" s="33"/>
      <c r="E37" s="101"/>
      <c r="F37" s="100"/>
      <c r="G37" s="100"/>
      <c r="H37" s="143"/>
      <c r="I37" s="143"/>
      <c r="J37" s="13"/>
      <c r="K37" s="13"/>
      <c r="L37" s="90"/>
      <c r="M37" s="11"/>
      <c r="N37" s="13"/>
      <c r="O37" s="90"/>
      <c r="P37" s="91"/>
      <c r="Q37" s="13"/>
      <c r="R37" s="11"/>
      <c r="S37" s="90"/>
      <c r="T37" s="91"/>
      <c r="U37" s="1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13"/>
      <c r="AJ37" s="11"/>
      <c r="AK37" s="13"/>
      <c r="AL37" s="13"/>
      <c r="AM37" s="11"/>
      <c r="AN37" s="15"/>
      <c r="AO37" s="92"/>
      <c r="AP37" s="14"/>
      <c r="AQ37" s="92"/>
      <c r="AR37" s="88"/>
      <c r="AS37" s="92"/>
    </row>
    <row r="38" spans="1:45" s="95" customFormat="1" ht="12.75">
      <c r="A38" s="11"/>
      <c r="B38" s="11"/>
      <c r="C38" s="101"/>
      <c r="D38" s="33"/>
      <c r="E38" s="101"/>
      <c r="F38" s="100"/>
      <c r="G38" s="100"/>
      <c r="H38" s="143"/>
      <c r="I38" s="143"/>
      <c r="J38" s="13"/>
      <c r="K38" s="13"/>
      <c r="L38" s="90"/>
      <c r="M38" s="11"/>
      <c r="N38" s="13"/>
      <c r="O38" s="90"/>
      <c r="P38" s="91"/>
      <c r="Q38" s="13"/>
      <c r="R38" s="11"/>
      <c r="S38" s="90"/>
      <c r="T38" s="91"/>
      <c r="U38" s="1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13"/>
      <c r="AJ38" s="11"/>
      <c r="AK38" s="13"/>
      <c r="AL38" s="13"/>
      <c r="AM38" s="11"/>
      <c r="AN38" s="15"/>
      <c r="AO38" s="92"/>
      <c r="AP38" s="14"/>
      <c r="AQ38" s="92"/>
      <c r="AR38" s="88"/>
      <c r="AS38" s="92"/>
    </row>
  </sheetData>
  <mergeCells count="6">
    <mergeCell ref="V3:AJ3"/>
    <mergeCell ref="E6:F6"/>
    <mergeCell ref="H3:K3"/>
    <mergeCell ref="L3:N3"/>
    <mergeCell ref="O3:Q3"/>
    <mergeCell ref="S3:U3"/>
  </mergeCells>
  <printOptions gridLines="1"/>
  <pageMargins left="0.1968503937007874" right="0.1968503937007874" top="0.3937007874015748" bottom="0.3937007874015748" header="0.5118110236220472" footer="0.5118110236220472"/>
  <pageSetup horizontalDpi="600" verticalDpi="6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Joop Simons</dc:creator>
  <cp:keywords/>
  <dc:description/>
  <cp:lastModifiedBy>Cindy Timmer</cp:lastModifiedBy>
  <cp:lastPrinted>2014-04-27T14:17:30Z</cp:lastPrinted>
  <dcterms:created xsi:type="dcterms:W3CDTF">2004-08-22T15:02:23Z</dcterms:created>
  <dcterms:modified xsi:type="dcterms:W3CDTF">2014-04-28T16:48:35Z</dcterms:modified>
  <cp:category/>
  <cp:version/>
  <cp:contentType/>
  <cp:contentStatus/>
</cp:coreProperties>
</file>