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\Documents\Voornruiters\menindoor 2016\"/>
    </mc:Choice>
  </mc:AlternateContent>
  <bookViews>
    <workbookView xWindow="0" yWindow="0" windowWidth="20490" windowHeight="7155" firstSheet="1" activeTab="9"/>
  </bookViews>
  <sheets>
    <sheet name="Uitleg" sheetId="18" state="hidden" r:id="rId1"/>
    <sheet name="Twee pa" sheetId="9" r:id="rId2"/>
    <sheet name="Enk pa " sheetId="1" r:id="rId3"/>
    <sheet name="Jeugd" sheetId="21" r:id="rId4"/>
    <sheet name="Enk po " sheetId="2" r:id="rId5"/>
    <sheet name="Twee po" sheetId="12" r:id="rId6"/>
    <sheet name="Langspan po" sheetId="7" r:id="rId7"/>
    <sheet name="Vier po" sheetId="16" r:id="rId8"/>
    <sheet name="vier pa" sheetId="20" r:id="rId9"/>
    <sheet name="Finale" sheetId="5" r:id="rId10"/>
  </sheets>
  <definedNames>
    <definedName name="_xlnm._FilterDatabase" localSheetId="2" hidden="1">'Enk pa '!$A$8:$AX$18</definedName>
    <definedName name="_xlnm._FilterDatabase" localSheetId="3" hidden="1">Jeugd!$A$5:$AY$21</definedName>
    <definedName name="_xlnm._FilterDatabase" localSheetId="1" hidden="1">'Twee pa'!$A$5:$AU$21</definedName>
    <definedName name="_xlnm.Print_Area" localSheetId="2">'Enk pa '!$A$1:$AW$31</definedName>
    <definedName name="_xlnm.Print_Area" localSheetId="4">'Enk po '!$A$1:$AZ$37</definedName>
    <definedName name="_xlnm.Print_Area" localSheetId="3">Jeugd!$A$1:$AY$21</definedName>
    <definedName name="_xlnm.Print_Area" localSheetId="6">'Langspan po'!$A$1:$BA$12</definedName>
    <definedName name="_xlnm.Print_Area" localSheetId="1">'Twee pa'!$A$1:$AU$21</definedName>
    <definedName name="_xlnm.Print_Area" localSheetId="5">'Twee po'!$A$1:$BC$31</definedName>
    <definedName name="_xlnm.Print_Area" localSheetId="8">'vier pa'!$A$1:$AS$19</definedName>
    <definedName name="_xlnm.Print_Area" localSheetId="7">'Vier po'!$A$1:$BA$17</definedName>
  </definedNames>
  <calcPr calcId="152511"/>
</workbook>
</file>

<file path=xl/calcChain.xml><?xml version="1.0" encoding="utf-8"?>
<calcChain xmlns="http://schemas.openxmlformats.org/spreadsheetml/2006/main">
  <c r="X26" i="5" l="1"/>
  <c r="AA14" i="16"/>
  <c r="AA10" i="16"/>
  <c r="AA15" i="16"/>
  <c r="AA11" i="16"/>
  <c r="AA16" i="16"/>
  <c r="AA17" i="16"/>
  <c r="AA8" i="16"/>
  <c r="AA12" i="16"/>
  <c r="AA18" i="16"/>
  <c r="AA13" i="16"/>
  <c r="AA9" i="16"/>
  <c r="AU33" i="2"/>
  <c r="AU17" i="2"/>
  <c r="AU13" i="2"/>
  <c r="AU35" i="2"/>
  <c r="AV35" i="2" s="1"/>
  <c r="AX35" i="2" s="1"/>
  <c r="AU23" i="2"/>
  <c r="AU27" i="2"/>
  <c r="AU36" i="2"/>
  <c r="AU20" i="2"/>
  <c r="AV20" i="2" s="1"/>
  <c r="AU37" i="2"/>
  <c r="AU14" i="2"/>
  <c r="AU11" i="2"/>
  <c r="AU12" i="2"/>
  <c r="AU29" i="2"/>
  <c r="AU9" i="2"/>
  <c r="AU30" i="2"/>
  <c r="AU24" i="2"/>
  <c r="AX24" i="2" s="1"/>
  <c r="AU28" i="2"/>
  <c r="AU10" i="2"/>
  <c r="AU16" i="2"/>
  <c r="AU19" i="2"/>
  <c r="AV19" i="2" s="1"/>
  <c r="AX19" i="2" s="1"/>
  <c r="AU31" i="2"/>
  <c r="AU26" i="2"/>
  <c r="AU8" i="2"/>
  <c r="AU15" i="2"/>
  <c r="AV15" i="2" s="1"/>
  <c r="AX15" i="2" s="1"/>
  <c r="AU34" i="2"/>
  <c r="AU25" i="2"/>
  <c r="AU32" i="2"/>
  <c r="AU22" i="2"/>
  <c r="AV22" i="2" s="1"/>
  <c r="AX22" i="2" s="1"/>
  <c r="AU21" i="2"/>
  <c r="AY22" i="21"/>
  <c r="AY21" i="21"/>
  <c r="AY20" i="21"/>
  <c r="AY19" i="21"/>
  <c r="AY18" i="21"/>
  <c r="AY17" i="21"/>
  <c r="AY16" i="21"/>
  <c r="AZ16" i="21" s="1"/>
  <c r="AY11" i="21"/>
  <c r="AY10" i="21"/>
  <c r="AY13" i="21"/>
  <c r="AY14" i="21"/>
  <c r="AZ14" i="21" s="1"/>
  <c r="AY8" i="21"/>
  <c r="AY15" i="21"/>
  <c r="AY9" i="21"/>
  <c r="AY12" i="21"/>
  <c r="AZ12" i="21" s="1"/>
  <c r="AU18" i="2"/>
  <c r="Y33" i="2"/>
  <c r="Y17" i="2"/>
  <c r="Y13" i="2"/>
  <c r="AV13" i="2" s="1"/>
  <c r="AX13" i="2" s="1"/>
  <c r="Y35" i="2"/>
  <c r="Y23" i="2"/>
  <c r="Y27" i="2"/>
  <c r="Y36" i="2"/>
  <c r="AV36" i="2" s="1"/>
  <c r="AX36" i="2" s="1"/>
  <c r="Y20" i="2"/>
  <c r="Y37" i="2"/>
  <c r="Y14" i="2"/>
  <c r="Y11" i="2"/>
  <c r="AV11" i="2" s="1"/>
  <c r="AX11" i="2" s="1"/>
  <c r="Y12" i="2"/>
  <c r="Y29" i="2"/>
  <c r="Y9" i="2"/>
  <c r="Y30" i="2"/>
  <c r="Y24" i="2"/>
  <c r="Y28" i="2"/>
  <c r="Y10" i="2"/>
  <c r="Y16" i="2"/>
  <c r="Y19" i="2"/>
  <c r="Y31" i="2"/>
  <c r="Y26" i="2"/>
  <c r="Y8" i="2"/>
  <c r="Y15" i="2"/>
  <c r="Y34" i="2"/>
  <c r="Y25" i="2"/>
  <c r="Y22" i="2"/>
  <c r="Y32" i="2"/>
  <c r="Y21" i="2"/>
  <c r="Y18" i="2"/>
  <c r="AY24" i="21"/>
  <c r="AY23" i="21"/>
  <c r="AA17" i="21"/>
  <c r="AA16" i="21"/>
  <c r="AA11" i="21"/>
  <c r="AZ11" i="21" s="1"/>
  <c r="AA10" i="21"/>
  <c r="AA13" i="21"/>
  <c r="AA14" i="21"/>
  <c r="AA12" i="21"/>
  <c r="AA8" i="21"/>
  <c r="AZ15" i="21"/>
  <c r="AA9" i="21"/>
  <c r="X38" i="5"/>
  <c r="X39" i="5"/>
  <c r="X35" i="5"/>
  <c r="X36" i="5"/>
  <c r="X44" i="5"/>
  <c r="Y11" i="1"/>
  <c r="AU11" i="1"/>
  <c r="Y15" i="1"/>
  <c r="AU15" i="1"/>
  <c r="AV15" i="1" s="1"/>
  <c r="AW16" i="1"/>
  <c r="AW26" i="1"/>
  <c r="AU16" i="1"/>
  <c r="AU23" i="1"/>
  <c r="AV23" i="1" s="1"/>
  <c r="Y16" i="1"/>
  <c r="Y23" i="1"/>
  <c r="X52" i="5"/>
  <c r="X51" i="5"/>
  <c r="X54" i="5"/>
  <c r="X53" i="5"/>
  <c r="AY14" i="16"/>
  <c r="AZ14" i="16"/>
  <c r="AY10" i="7"/>
  <c r="AA10" i="7"/>
  <c r="AY19" i="12"/>
  <c r="AA19" i="12"/>
  <c r="AZ19" i="12" s="1"/>
  <c r="AY25" i="12"/>
  <c r="AA25" i="12"/>
  <c r="AZ25" i="12"/>
  <c r="AY18" i="12"/>
  <c r="AZ18" i="12" s="1"/>
  <c r="AA18" i="12"/>
  <c r="AY12" i="12"/>
  <c r="AZ12" i="12" s="1"/>
  <c r="AA12" i="12"/>
  <c r="AY15" i="12"/>
  <c r="AA15" i="12"/>
  <c r="AZ15" i="12" s="1"/>
  <c r="AY9" i="12"/>
  <c r="AA9" i="12"/>
  <c r="AZ9" i="12"/>
  <c r="AY11" i="12"/>
  <c r="AZ11" i="12" s="1"/>
  <c r="AA11" i="12"/>
  <c r="AY24" i="12"/>
  <c r="AZ24" i="12" s="1"/>
  <c r="AA24" i="12"/>
  <c r="AY27" i="12"/>
  <c r="AA27" i="12"/>
  <c r="AZ27" i="12" s="1"/>
  <c r="AY29" i="12"/>
  <c r="AA29" i="12"/>
  <c r="AZ29" i="12"/>
  <c r="AY28" i="12"/>
  <c r="AZ28" i="12" s="1"/>
  <c r="AA28" i="12"/>
  <c r="AY14" i="12"/>
  <c r="AZ14" i="12" s="1"/>
  <c r="AA14" i="12"/>
  <c r="AV33" i="2"/>
  <c r="AX33" i="2"/>
  <c r="AV17" i="2"/>
  <c r="AX17" i="2"/>
  <c r="AU24" i="9"/>
  <c r="Y24" i="9"/>
  <c r="AU26" i="9"/>
  <c r="Y26" i="9"/>
  <c r="AA24" i="21"/>
  <c r="AZ24" i="21"/>
  <c r="AA23" i="21"/>
  <c r="AZ23" i="21"/>
  <c r="AA22" i="21"/>
  <c r="AZ22" i="21"/>
  <c r="AA21" i="21"/>
  <c r="AZ21" i="21"/>
  <c r="AA20" i="21"/>
  <c r="AZ20" i="21"/>
  <c r="AA19" i="21"/>
  <c r="AZ19" i="21"/>
  <c r="AA18" i="21"/>
  <c r="AZ18" i="21"/>
  <c r="AZ17" i="21"/>
  <c r="AZ10" i="21"/>
  <c r="AZ13" i="21"/>
  <c r="AZ8" i="21"/>
  <c r="AZ9" i="21"/>
  <c r="AY22" i="12"/>
  <c r="AA22" i="12"/>
  <c r="AZ22" i="12"/>
  <c r="BB22" i="12" s="1"/>
  <c r="AY17" i="16"/>
  <c r="AZ17" i="16"/>
  <c r="X9" i="5"/>
  <c r="AQ16" i="20"/>
  <c r="AR16" i="20" s="1"/>
  <c r="W16" i="20"/>
  <c r="AQ15" i="20"/>
  <c r="W15" i="20"/>
  <c r="AR15" i="20" s="1"/>
  <c r="AQ12" i="20"/>
  <c r="W12" i="20"/>
  <c r="AQ11" i="20"/>
  <c r="AR11" i="20" s="1"/>
  <c r="W11" i="20"/>
  <c r="AQ13" i="20"/>
  <c r="W13" i="20"/>
  <c r="AR13" i="20"/>
  <c r="AQ10" i="20"/>
  <c r="W10" i="20"/>
  <c r="AQ14" i="20"/>
  <c r="W14" i="20"/>
  <c r="AR14" i="20" s="1"/>
  <c r="AY17" i="12"/>
  <c r="AA17" i="12"/>
  <c r="AV8" i="2"/>
  <c r="AU19" i="9"/>
  <c r="AU20" i="9"/>
  <c r="AU14" i="1"/>
  <c r="Y14" i="1"/>
  <c r="AU29" i="1"/>
  <c r="Y29" i="1"/>
  <c r="AV29" i="1"/>
  <c r="AU21" i="1"/>
  <c r="AV21" i="1" s="1"/>
  <c r="Y21" i="1"/>
  <c r="AU26" i="1"/>
  <c r="AV26" i="1" s="1"/>
  <c r="Y26" i="1"/>
  <c r="AU12" i="1"/>
  <c r="Y12" i="1"/>
  <c r="AV12" i="1" s="1"/>
  <c r="AU8" i="1"/>
  <c r="Y8" i="1"/>
  <c r="AV8" i="1"/>
  <c r="AU17" i="1"/>
  <c r="AV17" i="1" s="1"/>
  <c r="Y17" i="1"/>
  <c r="AU13" i="9"/>
  <c r="AV13" i="9" s="1"/>
  <c r="Y13" i="9"/>
  <c r="Y20" i="9"/>
  <c r="X18" i="5"/>
  <c r="X16" i="5"/>
  <c r="X22" i="5"/>
  <c r="X19" i="5"/>
  <c r="AV25" i="2"/>
  <c r="AV24" i="2"/>
  <c r="AV12" i="2"/>
  <c r="AX12" i="2" s="1"/>
  <c r="AV18" i="2"/>
  <c r="AV37" i="2"/>
  <c r="AX37" i="2"/>
  <c r="AV28" i="2"/>
  <c r="AX28" i="2"/>
  <c r="AV29" i="2"/>
  <c r="AX29" i="2" s="1"/>
  <c r="AV31" i="2"/>
  <c r="AX31" i="2" s="1"/>
  <c r="AV32" i="2"/>
  <c r="AV16" i="2"/>
  <c r="AX16" i="2" s="1"/>
  <c r="AU34" i="1"/>
  <c r="Y34" i="1"/>
  <c r="AV34" i="1" s="1"/>
  <c r="AU19" i="1"/>
  <c r="Y19" i="1"/>
  <c r="AU24" i="1"/>
  <c r="Y24" i="1"/>
  <c r="AV24" i="1" s="1"/>
  <c r="AU32" i="1"/>
  <c r="Y32" i="1"/>
  <c r="AV32" i="1"/>
  <c r="AU30" i="1"/>
  <c r="AV30" i="1" s="1"/>
  <c r="Y30" i="1"/>
  <c r="AU28" i="1"/>
  <c r="AV28" i="1" s="1"/>
  <c r="Y28" i="1"/>
  <c r="AU18" i="1"/>
  <c r="Y18" i="1"/>
  <c r="AV18" i="1" s="1"/>
  <c r="AU25" i="1"/>
  <c r="AV25" i="1" s="1"/>
  <c r="Y25" i="1"/>
  <c r="AU22" i="1"/>
  <c r="Y22" i="1"/>
  <c r="AU13" i="1"/>
  <c r="AV13" i="1" s="1"/>
  <c r="Y13" i="1"/>
  <c r="AU20" i="1"/>
  <c r="AV20" i="1" s="1"/>
  <c r="Y20" i="1"/>
  <c r="AU10" i="1"/>
  <c r="AV10" i="1" s="1"/>
  <c r="Y10" i="1"/>
  <c r="AU27" i="1"/>
  <c r="AV27" i="1" s="1"/>
  <c r="Y27" i="1"/>
  <c r="AU31" i="1"/>
  <c r="Y31" i="1"/>
  <c r="AU9" i="1"/>
  <c r="AV9" i="1" s="1"/>
  <c r="Y9" i="1"/>
  <c r="AU33" i="1"/>
  <c r="AV33" i="1" s="1"/>
  <c r="Y33" i="1"/>
  <c r="AU21" i="9"/>
  <c r="AV21" i="9" s="1"/>
  <c r="Y21" i="9"/>
  <c r="AU10" i="9"/>
  <c r="AV10" i="9" s="1"/>
  <c r="Y10" i="9"/>
  <c r="AU25" i="9"/>
  <c r="AV25" i="9" s="1"/>
  <c r="Y25" i="9"/>
  <c r="AU23" i="9"/>
  <c r="AV23" i="9" s="1"/>
  <c r="Y23" i="9"/>
  <c r="AU15" i="9"/>
  <c r="AV15" i="9" s="1"/>
  <c r="Y15" i="9"/>
  <c r="AU8" i="9"/>
  <c r="Y8" i="9"/>
  <c r="AU22" i="9"/>
  <c r="Y22" i="9"/>
  <c r="AU14" i="9"/>
  <c r="Y14" i="9"/>
  <c r="AU12" i="9"/>
  <c r="Y12" i="9"/>
  <c r="AU16" i="9"/>
  <c r="Y16" i="9"/>
  <c r="AV16" i="9"/>
  <c r="AU18" i="9"/>
  <c r="AV18" i="9" s="1"/>
  <c r="Y18" i="9"/>
  <c r="AU9" i="9"/>
  <c r="AV9" i="9" s="1"/>
  <c r="Y9" i="9"/>
  <c r="AU11" i="9"/>
  <c r="Y11" i="9"/>
  <c r="AV11" i="9" s="1"/>
  <c r="AU17" i="9"/>
  <c r="Y17" i="9"/>
  <c r="AV17" i="9"/>
  <c r="Y19" i="9"/>
  <c r="AV19" i="9" s="1"/>
  <c r="AY11" i="7"/>
  <c r="AY8" i="7"/>
  <c r="AY12" i="7"/>
  <c r="AZ12" i="7" s="1"/>
  <c r="AY9" i="7"/>
  <c r="AY13" i="7"/>
  <c r="AZ13" i="7" s="1"/>
  <c r="AA11" i="7"/>
  <c r="AA8" i="7"/>
  <c r="AZ8" i="7" s="1"/>
  <c r="AA12" i="7"/>
  <c r="AA9" i="7"/>
  <c r="AZ9" i="7" s="1"/>
  <c r="AA13" i="7"/>
  <c r="AY15" i="16"/>
  <c r="AZ15" i="16" s="1"/>
  <c r="AY10" i="16"/>
  <c r="AZ10" i="16"/>
  <c r="AY16" i="16"/>
  <c r="AY11" i="16"/>
  <c r="AZ11" i="16" s="1"/>
  <c r="AY18" i="16"/>
  <c r="AZ18" i="16" s="1"/>
  <c r="AY13" i="16"/>
  <c r="AZ13" i="16"/>
  <c r="AY12" i="16"/>
  <c r="AY9" i="16"/>
  <c r="AZ9" i="16" s="1"/>
  <c r="AY8" i="16"/>
  <c r="AZ8" i="16" s="1"/>
  <c r="AZ12" i="16"/>
  <c r="AY23" i="12"/>
  <c r="BB23" i="12" s="1"/>
  <c r="AY26" i="12"/>
  <c r="AY10" i="12"/>
  <c r="AZ10" i="12" s="1"/>
  <c r="BB10" i="12" s="1"/>
  <c r="AY8" i="12"/>
  <c r="AY20" i="12"/>
  <c r="AZ20" i="12" s="1"/>
  <c r="BB20" i="12" s="1"/>
  <c r="AY31" i="12"/>
  <c r="AY30" i="12"/>
  <c r="AZ30" i="12" s="1"/>
  <c r="AY16" i="12"/>
  <c r="AY21" i="12"/>
  <c r="AA23" i="12"/>
  <c r="AZ23" i="12"/>
  <c r="AA26" i="12"/>
  <c r="AZ26" i="12" s="1"/>
  <c r="BB26" i="12" s="1"/>
  <c r="AA10" i="12"/>
  <c r="AA8" i="12"/>
  <c r="AA20" i="12"/>
  <c r="AA31" i="12"/>
  <c r="AZ31" i="12"/>
  <c r="BB31" i="12" s="1"/>
  <c r="AA30" i="12"/>
  <c r="AA16" i="12"/>
  <c r="AZ16" i="12"/>
  <c r="BB16" i="12" s="1"/>
  <c r="AA21" i="12"/>
  <c r="AY13" i="12"/>
  <c r="AA13" i="12"/>
  <c r="X6" i="5"/>
  <c r="X5" i="5"/>
  <c r="X10" i="5"/>
  <c r="X11" i="5"/>
  <c r="X7" i="5"/>
  <c r="X8" i="5"/>
  <c r="X20" i="5"/>
  <c r="X15" i="5"/>
  <c r="X17" i="5"/>
  <c r="X21" i="5"/>
  <c r="X30" i="5"/>
  <c r="X27" i="5"/>
  <c r="X28" i="5"/>
  <c r="X31" i="5"/>
  <c r="X29" i="5"/>
  <c r="X37" i="5"/>
  <c r="X45" i="5"/>
  <c r="AR12" i="20"/>
  <c r="AZ16" i="16"/>
  <c r="AZ17" i="12"/>
  <c r="BB17" i="12" s="1"/>
  <c r="AZ8" i="12"/>
  <c r="BB8" i="12" s="1"/>
  <c r="AZ21" i="12"/>
  <c r="BB21" i="12" s="1"/>
  <c r="AV30" i="2"/>
  <c r="AX30" i="2" s="1"/>
  <c r="AV14" i="2"/>
  <c r="AX14" i="2"/>
  <c r="AV23" i="2"/>
  <c r="AX23" i="2" s="1"/>
  <c r="AV9" i="2"/>
  <c r="AX9" i="2" s="1"/>
  <c r="AV21" i="2"/>
  <c r="AX21" i="2" s="1"/>
  <c r="AX8" i="2"/>
  <c r="AV26" i="2"/>
  <c r="AX26" i="2"/>
  <c r="AV27" i="2"/>
  <c r="AX27" i="2"/>
  <c r="AR10" i="20"/>
  <c r="AZ13" i="12"/>
  <c r="BB13" i="12"/>
  <c r="AV31" i="1"/>
  <c r="AV19" i="1"/>
  <c r="AV10" i="2"/>
  <c r="AX10" i="2"/>
  <c r="AV34" i="2"/>
  <c r="AX34" i="2" s="1"/>
  <c r="AV22" i="1"/>
  <c r="AV14" i="1"/>
  <c r="AX18" i="2"/>
  <c r="AX32" i="2"/>
  <c r="AX25" i="2"/>
  <c r="AW23" i="1"/>
  <c r="AW24" i="1" s="1"/>
  <c r="AW33" i="1"/>
  <c r="AV16" i="1"/>
  <c r="AW9" i="1"/>
  <c r="AW10" i="1" s="1"/>
  <c r="AW27" i="1"/>
  <c r="AW30" i="1"/>
  <c r="AW18" i="1"/>
  <c r="AW19" i="1" s="1"/>
  <c r="AW20" i="1" s="1"/>
  <c r="AX20" i="2" l="1"/>
  <c r="AZ11" i="7"/>
  <c r="AV14" i="9"/>
  <c r="AV8" i="9"/>
  <c r="AV20" i="9"/>
  <c r="AV24" i="9"/>
  <c r="AZ10" i="7"/>
  <c r="AV11" i="1"/>
  <c r="BB30" i="12"/>
  <c r="AV12" i="9"/>
  <c r="AV22" i="9"/>
  <c r="AV26" i="9"/>
</calcChain>
</file>

<file path=xl/sharedStrings.xml><?xml version="1.0" encoding="utf-8"?>
<sst xmlns="http://schemas.openxmlformats.org/spreadsheetml/2006/main" count="670" uniqueCount="324">
  <si>
    <t xml:space="preserve"> </t>
  </si>
  <si>
    <t>Nr.</t>
  </si>
  <si>
    <t>Naam</t>
  </si>
  <si>
    <t>Gevallen ballen per hindernis</t>
  </si>
  <si>
    <t>(5 sec. per bal)</t>
  </si>
  <si>
    <t xml:space="preserve">Enkelspan </t>
  </si>
  <si>
    <t>strafsec.</t>
  </si>
  <si>
    <t>in hindernis</t>
  </si>
  <si>
    <t>div.</t>
  </si>
  <si>
    <t>tijd</t>
  </si>
  <si>
    <t>totaal</t>
  </si>
  <si>
    <t>sec.</t>
  </si>
  <si>
    <t>Eerste parcours</t>
  </si>
  <si>
    <r>
      <t>2</t>
    </r>
    <r>
      <rPr>
        <vertAlign val="superscript"/>
        <sz val="8"/>
        <rFont val="Arial"/>
        <family val="2"/>
      </rPr>
      <t xml:space="preserve">de </t>
    </r>
    <r>
      <rPr>
        <sz val="8"/>
        <rFont val="Arial"/>
        <family val="2"/>
      </rPr>
      <t>rit</t>
    </r>
  </si>
  <si>
    <r>
      <t>1</t>
    </r>
    <r>
      <rPr>
        <vertAlign val="superscript"/>
        <sz val="8"/>
        <rFont val="Arial"/>
        <family val="2"/>
      </rPr>
      <t>ste</t>
    </r>
    <r>
      <rPr>
        <sz val="8"/>
        <rFont val="Arial"/>
        <family val="2"/>
      </rPr>
      <t>+2</t>
    </r>
    <r>
      <rPr>
        <vertAlign val="superscript"/>
        <sz val="8"/>
        <rFont val="Arial"/>
        <family val="2"/>
      </rPr>
      <t>de</t>
    </r>
  </si>
  <si>
    <t>plaats</t>
  </si>
  <si>
    <r>
      <t>1</t>
    </r>
    <r>
      <rPr>
        <vertAlign val="superscript"/>
        <sz val="8"/>
        <rFont val="Arial"/>
        <family val="2"/>
      </rPr>
      <t xml:space="preserve">ste </t>
    </r>
    <r>
      <rPr>
        <sz val="8"/>
        <rFont val="Arial"/>
        <family val="2"/>
      </rPr>
      <t>rit</t>
    </r>
  </si>
  <si>
    <t>Tweede parcours</t>
  </si>
  <si>
    <t xml:space="preserve">1 Geef in kolom C t/m S aan welke ballen er gevallen zijn (eerste parcours) </t>
  </si>
  <si>
    <t>2 Geef in kolom T t/m V het aantal strafseconde in een hindernis aan</t>
  </si>
  <si>
    <t>3 Geef on kolom W eventuele andere strafseconden aan (zweep laten vallen o.i.d.)</t>
  </si>
  <si>
    <t>4 Geef in kolom X de tijd in</t>
  </si>
  <si>
    <t>5 In kolom Y wordt automatisch het totaal aantal strafseconden berekendberekend</t>
  </si>
  <si>
    <t>6 Doe het zelfde voor het 2de parcours</t>
  </si>
  <si>
    <t>7 In kolom AW wordt het totaal van de beide parcous berekend.</t>
  </si>
  <si>
    <t>8 Vervolgens alle data selecteren en sorteren op kolom AW dan vanzelf eerste plaats boven aan (laat ik nog zien als je niet weet hoe dat werkt :)</t>
  </si>
  <si>
    <t>9 Wanneer iemand bijvoorbeeld gediskwalifiseert wordt de cellen van de gevallen ballen mergen en omschrijven warom (bijvoorbeeld fout parcours) laat ik ook nog zien hoe dat werkt</t>
  </si>
  <si>
    <t>10 Als je deze pagina print past hij als het goed is precies op een A4, wel even checken of het dan allemaal nog lesbaar is:)</t>
  </si>
  <si>
    <t>Let op: de rode kolommen bevatten formules. Daar hoef je dus niets in te vullen!!</t>
  </si>
  <si>
    <t>Tweespan</t>
  </si>
  <si>
    <t>Langspan</t>
  </si>
  <si>
    <t>Vierspan</t>
  </si>
  <si>
    <t>Paard</t>
  </si>
  <si>
    <t>Pony</t>
  </si>
  <si>
    <t>Jeugd</t>
  </si>
  <si>
    <t>Enkelspan Paard</t>
  </si>
  <si>
    <t>Tweespan Pony</t>
  </si>
  <si>
    <t>Tweespan Paard</t>
  </si>
  <si>
    <t>Vierspan Pony</t>
  </si>
  <si>
    <t>Enkelspan Pony</t>
  </si>
  <si>
    <t>Chantal Vermerris</t>
  </si>
  <si>
    <t>Johan de Hoop</t>
  </si>
  <si>
    <t>Demi van den Brink</t>
  </si>
  <si>
    <t>Gerco van Tuijl</t>
  </si>
  <si>
    <t>Jan Bijeman</t>
  </si>
  <si>
    <t>Wim de Groot</t>
  </si>
  <si>
    <t>Pieter Karelse</t>
  </si>
  <si>
    <t>Woppy</t>
  </si>
  <si>
    <t>Samor</t>
  </si>
  <si>
    <t>Plaatsing</t>
  </si>
  <si>
    <t>Plaats</t>
  </si>
  <si>
    <t>plaatsing</t>
  </si>
  <si>
    <t>Sjerp Bouma</t>
  </si>
  <si>
    <t>Macho</t>
  </si>
  <si>
    <t>Elsbeth Broekhuis</t>
  </si>
  <si>
    <t>Phiero</t>
  </si>
  <si>
    <t>Bas Dijkstra</t>
  </si>
  <si>
    <t>Nozem</t>
  </si>
  <si>
    <t>Calvin</t>
  </si>
  <si>
    <t>Bert Koorn</t>
  </si>
  <si>
    <t>Peppie</t>
  </si>
  <si>
    <t>Nienke van Velthoven</t>
  </si>
  <si>
    <t>Jaap van der Wal</t>
  </si>
  <si>
    <t>Ynskje Riemersma</t>
  </si>
  <si>
    <t>Arie van Zanten</t>
  </si>
  <si>
    <t>UITSLAG 08 okt.2016</t>
  </si>
  <si>
    <t>Bud de Gooijer</t>
  </si>
  <si>
    <t>Cadans-Dapper</t>
  </si>
  <si>
    <t>Gerte Hoogewerf</t>
  </si>
  <si>
    <t>Dindo-Max</t>
  </si>
  <si>
    <t>Wim van Elteren</t>
  </si>
  <si>
    <t>Joke-Elke</t>
  </si>
  <si>
    <t>Sandor van Vliet</t>
  </si>
  <si>
    <t>Dreamer-Dokito</t>
  </si>
  <si>
    <t>Paarden</t>
  </si>
  <si>
    <t>Wagennr.</t>
  </si>
  <si>
    <t>Nico Avezaath</t>
  </si>
  <si>
    <t>Zagro-Matcho</t>
  </si>
  <si>
    <t>Evert van Loenen</t>
  </si>
  <si>
    <t>Wammes- Sjonnie</t>
  </si>
  <si>
    <t>Twister-Floris</t>
  </si>
  <si>
    <t xml:space="preserve">Christiaan Peek </t>
  </si>
  <si>
    <t xml:space="preserve">Simon – Timo </t>
  </si>
  <si>
    <t>Amigo-Bananza</t>
  </si>
  <si>
    <t>Jan Toepoel</t>
  </si>
  <si>
    <t>Gwendy-Zylaska</t>
  </si>
  <si>
    <t xml:space="preserve">Marjolein Waarle </t>
  </si>
  <si>
    <t>Alwin-Zyon</t>
  </si>
  <si>
    <t>Jack van den Heuvel</t>
  </si>
  <si>
    <t>Falcon- Vainguer</t>
  </si>
  <si>
    <t>Rob van Vogelpoel</t>
  </si>
  <si>
    <t>Jetske-Ciske</t>
  </si>
  <si>
    <t>Jarno de Boer</t>
  </si>
  <si>
    <t>Calimero-Evita</t>
  </si>
  <si>
    <t>Siebe Huisman</t>
  </si>
  <si>
    <t>Donder-Figo</t>
  </si>
  <si>
    <t>Gert van den Hoek</t>
  </si>
  <si>
    <t>Roos- Ceciel</t>
  </si>
  <si>
    <t>Eefje van Harskamp</t>
  </si>
  <si>
    <t>Rietje-Ollie</t>
  </si>
  <si>
    <t>Harry Vermeulen</t>
  </si>
  <si>
    <t>Hugo-Lady-Diana</t>
  </si>
  <si>
    <t>Dirk Fabrie</t>
  </si>
  <si>
    <t>Calgary-Damasco</t>
  </si>
  <si>
    <t>Ewoud Boom</t>
  </si>
  <si>
    <t>Bertje-H</t>
  </si>
  <si>
    <t>Gijs de Raad</t>
  </si>
  <si>
    <t>Salando</t>
  </si>
  <si>
    <t>Jeanet Meurer</t>
  </si>
  <si>
    <t>Camiel</t>
  </si>
  <si>
    <t>Peter van der Hoog</t>
  </si>
  <si>
    <t>Charell</t>
  </si>
  <si>
    <t>Pim van Maurik</t>
  </si>
  <si>
    <t>Sil</t>
  </si>
  <si>
    <t>Eva Koops</t>
  </si>
  <si>
    <t>Leonardo</t>
  </si>
  <si>
    <t>Magriet van Beelen</t>
  </si>
  <si>
    <t>Spargo</t>
  </si>
  <si>
    <t>Kees Koops</t>
  </si>
  <si>
    <t>Falicio</t>
  </si>
  <si>
    <t>Bert van de Hater</t>
  </si>
  <si>
    <t>Sheikan</t>
  </si>
  <si>
    <t>Petra de Graaf</t>
  </si>
  <si>
    <t>Maranga</t>
  </si>
  <si>
    <t>Han Schievink</t>
  </si>
  <si>
    <t>Grietje</t>
  </si>
  <si>
    <t>Jaap de Vries</t>
  </si>
  <si>
    <t>Fay</t>
  </si>
  <si>
    <t>Bevina</t>
  </si>
  <si>
    <t>Ronald Tomassen</t>
  </si>
  <si>
    <t>Vaya</t>
  </si>
  <si>
    <t>Jet van Zetten</t>
  </si>
  <si>
    <t>Winona</t>
  </si>
  <si>
    <t>Wilco Fabrie</t>
  </si>
  <si>
    <t>Calgary</t>
  </si>
  <si>
    <t>Erik van den Bosch</t>
  </si>
  <si>
    <t>Elyvia</t>
  </si>
  <si>
    <t>Jos Fokker</t>
  </si>
  <si>
    <t>Apache H</t>
  </si>
  <si>
    <t>Jaap van der Horst</t>
  </si>
  <si>
    <t>Zorro</t>
  </si>
  <si>
    <t>Mardie van den Hater</t>
  </si>
  <si>
    <t>Baloeskha</t>
  </si>
  <si>
    <t>Maurice Verkerk</t>
  </si>
  <si>
    <t>Zazou</t>
  </si>
  <si>
    <t>Willem Doornkamp</t>
  </si>
  <si>
    <t>Lance</t>
  </si>
  <si>
    <t>Bas de Koning</t>
  </si>
  <si>
    <t>Atleet</t>
  </si>
  <si>
    <t>Paard / pony</t>
  </si>
  <si>
    <t>Jessica Tjallinks</t>
  </si>
  <si>
    <t>Mike</t>
  </si>
  <si>
    <t>Astrid Weijts</t>
  </si>
  <si>
    <t>Chiko</t>
  </si>
  <si>
    <t>Daylin de Koning</t>
  </si>
  <si>
    <t>Donna van de Wiel</t>
  </si>
  <si>
    <t>Juke</t>
  </si>
  <si>
    <t>Dylan Vermeulen</t>
  </si>
  <si>
    <t>Caloura</t>
  </si>
  <si>
    <t>Jente Schievink</t>
  </si>
  <si>
    <t>Ventje</t>
  </si>
  <si>
    <t>Cindy Benschop</t>
  </si>
  <si>
    <t>Bibob</t>
  </si>
  <si>
    <t xml:space="preserve">Kim de Groot </t>
  </si>
  <si>
    <t>Lotje en prinsrijk Gerrit II</t>
  </si>
  <si>
    <t>Lisanne van Meerten</t>
  </si>
  <si>
    <t>Justine</t>
  </si>
  <si>
    <t>Arjan van Noord</t>
  </si>
  <si>
    <t>Charisma</t>
  </si>
  <si>
    <t>Malisse van de Ridder</t>
  </si>
  <si>
    <t>Luke</t>
  </si>
  <si>
    <t>Jeffrey Blommaert</t>
  </si>
  <si>
    <t>O-six</t>
  </si>
  <si>
    <t>Annemarie Schievink</t>
  </si>
  <si>
    <t>Martin van Ede</t>
  </si>
  <si>
    <t>Bibi</t>
  </si>
  <si>
    <t>Rapsodie</t>
  </si>
  <si>
    <t>Karen Kwint</t>
  </si>
  <si>
    <t>Zerre</t>
  </si>
  <si>
    <t>Tony Gorissen</t>
  </si>
  <si>
    <t>Sydney</t>
  </si>
  <si>
    <t>Kees van Baaren</t>
  </si>
  <si>
    <t>Austin</t>
  </si>
  <si>
    <t>Sem</t>
  </si>
  <si>
    <t>Pamala Schraal</t>
  </si>
  <si>
    <t>Leen Wisseloo</t>
  </si>
  <si>
    <t>Tysilio</t>
  </si>
  <si>
    <t>Mirjam Wage</t>
  </si>
  <si>
    <t>Kelly</t>
  </si>
  <si>
    <t>Elise Borgsteijn</t>
  </si>
  <si>
    <t>Sander van Velthoven</t>
  </si>
  <si>
    <t>Nick</t>
  </si>
  <si>
    <t>Eva</t>
  </si>
  <si>
    <t>Veroni</t>
  </si>
  <si>
    <t>Magic-Power</t>
  </si>
  <si>
    <t>Sheren</t>
  </si>
  <si>
    <t>Carla Lankhaar</t>
  </si>
  <si>
    <t>Onest</t>
  </si>
  <si>
    <t>Eliza</t>
  </si>
  <si>
    <t>Inge van der Zwaag</t>
  </si>
  <si>
    <t>Blondie</t>
  </si>
  <si>
    <t>Ries Brouwer</t>
  </si>
  <si>
    <t>Cazan</t>
  </si>
  <si>
    <t>Gijs van Veluw</t>
  </si>
  <si>
    <t>Sam</t>
  </si>
  <si>
    <t>Hanno van Kalkeren</t>
  </si>
  <si>
    <t>Mirthe</t>
  </si>
  <si>
    <t>Niels Hazeleger</t>
  </si>
  <si>
    <t>Latoya</t>
  </si>
  <si>
    <t xml:space="preserve">Monique Goris – van Lent </t>
  </si>
  <si>
    <t>Beatrix</t>
  </si>
  <si>
    <t>Pony's</t>
  </si>
  <si>
    <t>Cees Wijntjes</t>
  </si>
  <si>
    <t>Boris-Romario</t>
  </si>
  <si>
    <t>Lorenzo-Derick</t>
  </si>
  <si>
    <t>Geke Gijtenbeek</t>
  </si>
  <si>
    <t>Hannover-Dexter</t>
  </si>
  <si>
    <t>Aerts Cristof</t>
  </si>
  <si>
    <t>Catweazle-Griffin</t>
  </si>
  <si>
    <t>Ariena Kleijer</t>
  </si>
  <si>
    <t>Aristo-Andreas</t>
  </si>
  <si>
    <t>Calvin van  Vogelpoel</t>
  </si>
  <si>
    <t>Camora-Babette</t>
  </si>
  <si>
    <t>Jan van den Berg</t>
  </si>
  <si>
    <t>Nick-Simon</t>
  </si>
  <si>
    <t>Linda Oudshoorn</t>
  </si>
  <si>
    <t>Ronaldo-Boris</t>
  </si>
  <si>
    <t>Annette Neijenhuis</t>
  </si>
  <si>
    <t>Natascha-Beluga</t>
  </si>
  <si>
    <t>Jelle Lelieveld</t>
  </si>
  <si>
    <t>Sebina-Iris</t>
  </si>
  <si>
    <t xml:space="preserve">Gerryt Riemersma </t>
  </si>
  <si>
    <t>Teun-Mick</t>
  </si>
  <si>
    <t>John Dorresteijn</t>
  </si>
  <si>
    <t>Kjeld-Chester</t>
  </si>
  <si>
    <t>Sylvana Riethoven</t>
  </si>
  <si>
    <t>Maxima-Marilyne</t>
  </si>
  <si>
    <t>Anouk van Beek</t>
  </si>
  <si>
    <t>Gino- ?</t>
  </si>
  <si>
    <t>Lara Davids</t>
  </si>
  <si>
    <t>Rosa-Vivian</t>
  </si>
  <si>
    <t>Daphne Imanse</t>
  </si>
  <si>
    <t>Rieko-Olivier</t>
  </si>
  <si>
    <t>Raymon Lelieveld</t>
  </si>
  <si>
    <t>Chico-Fabienne</t>
  </si>
  <si>
    <t>Tsjisse-Tsjasse</t>
  </si>
  <si>
    <t>Nathalie van der Ende</t>
  </si>
  <si>
    <t>Mischa-Roxy</t>
  </si>
  <si>
    <t>Marjolein Jansen</t>
  </si>
  <si>
    <t>Fury-Joel</t>
  </si>
  <si>
    <t>Suzanne Roman</t>
  </si>
  <si>
    <t>Lars-Picant</t>
  </si>
  <si>
    <t>Pieter Douma</t>
  </si>
  <si>
    <t>Sjors-Janneman</t>
  </si>
  <si>
    <t>Sam Janssen</t>
  </si>
  <si>
    <t>Elodie-Estel</t>
  </si>
  <si>
    <t>Peter Baars</t>
  </si>
  <si>
    <t>Gaby-Jub</t>
  </si>
  <si>
    <t>Hans van Dunschoten</t>
  </si>
  <si>
    <t>Reanne-Ivanita</t>
  </si>
  <si>
    <t>Ronald ten Brummelhuis</t>
  </si>
  <si>
    <t>Moontje-Sigrid</t>
  </si>
  <si>
    <t>Ian van Dasselaar</t>
  </si>
  <si>
    <t>Buco-Tembo</t>
  </si>
  <si>
    <t>Jans Winkelman</t>
  </si>
  <si>
    <t>Magnus-Nanne</t>
  </si>
  <si>
    <t>Carry Coveen</t>
  </si>
  <si>
    <t>Dirk-Casper</t>
  </si>
  <si>
    <t>Gerben van de Berkt</t>
  </si>
  <si>
    <t>Picco-Rocco</t>
  </si>
  <si>
    <t>pony's</t>
  </si>
  <si>
    <t>wagennr.</t>
  </si>
  <si>
    <t>Rakker-Wally-Shadow-Sam</t>
  </si>
  <si>
    <t>Hendrik-Jan Beekhuizen</t>
  </si>
  <si>
    <t>Wattaponja-Snow-Tornado-Moonlight</t>
  </si>
  <si>
    <t>Eduard van de Ven</t>
  </si>
  <si>
    <t>Chico-Fabienne-Astrid-Yvonne</t>
  </si>
  <si>
    <t>Wout-Jan van Veluw</t>
  </si>
  <si>
    <t>Macho-Willy-Bassie-Winston</t>
  </si>
  <si>
    <t>Marijke Hammink</t>
  </si>
  <si>
    <t>Pronto Tjerry Truus Heiny</t>
  </si>
  <si>
    <t>Janneke Schrijvers</t>
  </si>
  <si>
    <t>Sam-Tony-Silke-Wesley</t>
  </si>
  <si>
    <t>Kees Rommens</t>
  </si>
  <si>
    <t>Popeye-de Niro-Karel-King</t>
  </si>
  <si>
    <t>Wout van Veluw</t>
  </si>
  <si>
    <t>Caris-Odillo-Cassidy-Caron</t>
  </si>
  <si>
    <t>Winalda-Alex-Sylvester-Saint</t>
  </si>
  <si>
    <t>Kenny Kanora</t>
  </si>
  <si>
    <t>Zeus-Apollo-Phantom-Phox</t>
  </si>
  <si>
    <t>Moon-Iris-Tango-Frosie</t>
  </si>
  <si>
    <t>IJbrand Chardon</t>
  </si>
  <si>
    <t>Bruno Taverniers</t>
  </si>
  <si>
    <t>Glenn Geerts</t>
  </si>
  <si>
    <t>Theo Timmerman</t>
  </si>
  <si>
    <t>Tom Leys</t>
  </si>
  <si>
    <t>Herman ter Harmsel</t>
  </si>
  <si>
    <t>Huib Pater</t>
  </si>
  <si>
    <t>paarden</t>
  </si>
  <si>
    <t>wagenr.</t>
  </si>
  <si>
    <t>Lang span</t>
  </si>
  <si>
    <t>Richard Urgert</t>
  </si>
  <si>
    <t>Gijs Waaijenberg XXXXX</t>
  </si>
  <si>
    <t>Herman Kroon XXXXX</t>
  </si>
  <si>
    <t>Jaap van de Horst</t>
  </si>
  <si>
    <t>Marjolein Waalre</t>
  </si>
  <si>
    <t>Roos-Ceciel</t>
  </si>
  <si>
    <t>Jan Toepel</t>
  </si>
  <si>
    <t>Sanne van Roon</t>
  </si>
  <si>
    <t>Jacky Scheer - Leytin</t>
  </si>
  <si>
    <t>Kees van de Beek</t>
  </si>
  <si>
    <t>X</t>
  </si>
  <si>
    <t>Magic - Power</t>
  </si>
  <si>
    <t xml:space="preserve">Pamala Schraal </t>
  </si>
  <si>
    <t>Calvin van Vogelpoel</t>
  </si>
  <si>
    <t>Ynske Riemersma</t>
  </si>
  <si>
    <t>Tsjisse-Tjasse</t>
  </si>
  <si>
    <t>Nathalie van de Ende</t>
  </si>
  <si>
    <t>Gerryt Riemersma</t>
  </si>
  <si>
    <t>Pronto-Tjerry-Truus-Heiny</t>
  </si>
  <si>
    <t>Frutsel-Dokito</t>
  </si>
  <si>
    <t>U</t>
  </si>
  <si>
    <t xml:space="preserve">Uitslagen Finale </t>
  </si>
  <si>
    <t xml:space="preserve">Indoor Menmarathon 7 en 8 oktober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</si>
</sst>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name val="Arial  "/>
    </font>
    <font>
      <i/>
      <sz val="10"/>
      <name val="Arial  "/>
    </font>
    <font>
      <sz val="10"/>
      <name val="Arial 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Arial  "/>
    </font>
    <font>
      <sz val="11"/>
      <name val="Calibri"/>
      <family val="2"/>
    </font>
    <font>
      <sz val="10"/>
      <color indexed="8"/>
      <name val="Arial "/>
    </font>
    <font>
      <sz val="8"/>
      <name val="Arial"/>
    </font>
    <font>
      <sz val="9"/>
      <name val="Arial"/>
      <family val="2"/>
    </font>
    <font>
      <sz val="9"/>
      <name val="Calibri"/>
      <family val="2"/>
    </font>
    <font>
      <sz val="9"/>
      <name val="Arial  "/>
    </font>
    <font>
      <sz val="9"/>
      <name val="Verdana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0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3" xfId="0" applyFont="1" applyFill="1" applyBorder="1"/>
    <xf numFmtId="0" fontId="0" fillId="0" borderId="1" xfId="0" applyFill="1" applyBorder="1"/>
    <xf numFmtId="0" fontId="0" fillId="0" borderId="0" xfId="0" applyFill="1"/>
    <xf numFmtId="0" fontId="2" fillId="0" borderId="6" xfId="0" applyFont="1" applyBorder="1"/>
    <xf numFmtId="0" fontId="0" fillId="0" borderId="7" xfId="0" applyFill="1" applyBorder="1"/>
    <xf numFmtId="0" fontId="2" fillId="0" borderId="8" xfId="0" applyFont="1" applyBorder="1"/>
    <xf numFmtId="0" fontId="0" fillId="0" borderId="9" xfId="0" applyFill="1" applyBorder="1"/>
    <xf numFmtId="0" fontId="1" fillId="0" borderId="8" xfId="0" applyFont="1" applyBorder="1"/>
    <xf numFmtId="0" fontId="1" fillId="0" borderId="10" xfId="0" applyFont="1" applyBorder="1"/>
    <xf numFmtId="0" fontId="1" fillId="0" borderId="0" xfId="0" applyFont="1" applyFill="1" applyBorder="1"/>
    <xf numFmtId="0" fontId="1" fillId="0" borderId="4" xfId="0" applyFont="1" applyFill="1" applyBorder="1"/>
    <xf numFmtId="0" fontId="1" fillId="0" borderId="11" xfId="0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0" fillId="0" borderId="0" xfId="0" applyFill="1" applyBorder="1"/>
    <xf numFmtId="2" fontId="1" fillId="0" borderId="1" xfId="0" applyNumberFormat="1" applyFont="1" applyBorder="1"/>
    <xf numFmtId="2" fontId="0" fillId="0" borderId="0" xfId="0" applyNumberFormat="1" applyBorder="1"/>
    <xf numFmtId="2" fontId="0" fillId="0" borderId="1" xfId="0" applyNumberFormat="1" applyBorder="1"/>
    <xf numFmtId="2" fontId="1" fillId="0" borderId="4" xfId="0" applyNumberFormat="1" applyFont="1" applyBorder="1"/>
    <xf numFmtId="2" fontId="0" fillId="0" borderId="0" xfId="0" applyNumberFormat="1"/>
    <xf numFmtId="2" fontId="4" fillId="0" borderId="1" xfId="0" applyNumberFormat="1" applyFont="1" applyFill="1" applyBorder="1"/>
    <xf numFmtId="2" fontId="4" fillId="0" borderId="4" xfId="0" applyNumberFormat="1" applyFont="1" applyFill="1" applyBorder="1"/>
    <xf numFmtId="2" fontId="4" fillId="0" borderId="0" xfId="0" applyNumberFormat="1" applyFont="1" applyFill="1" applyBorder="1"/>
    <xf numFmtId="2" fontId="4" fillId="0" borderId="0" xfId="0" applyNumberFormat="1" applyFont="1" applyFill="1"/>
    <xf numFmtId="2" fontId="0" fillId="0" borderId="1" xfId="0" applyNumberFormat="1" applyFill="1" applyBorder="1"/>
    <xf numFmtId="2" fontId="1" fillId="0" borderId="1" xfId="0" applyNumberFormat="1" applyFont="1" applyFill="1" applyBorder="1"/>
    <xf numFmtId="2" fontId="1" fillId="0" borderId="4" xfId="0" applyNumberFormat="1" applyFont="1" applyFill="1" applyBorder="1"/>
    <xf numFmtId="2" fontId="0" fillId="0" borderId="0" xfId="0" applyNumberFormat="1" applyFill="1"/>
    <xf numFmtId="2" fontId="1" fillId="0" borderId="12" xfId="0" applyNumberFormat="1" applyFont="1" applyFill="1" applyBorder="1"/>
    <xf numFmtId="2" fontId="1" fillId="0" borderId="13" xfId="0" applyNumberFormat="1" applyFont="1" applyFill="1" applyBorder="1"/>
    <xf numFmtId="2" fontId="1" fillId="0" borderId="14" xfId="0" applyNumberFormat="1" applyFont="1" applyFill="1" applyBorder="1"/>
    <xf numFmtId="2" fontId="1" fillId="0" borderId="0" xfId="0" applyNumberFormat="1" applyFont="1" applyFill="1"/>
    <xf numFmtId="0" fontId="1" fillId="0" borderId="15" xfId="0" applyFont="1" applyBorder="1"/>
    <xf numFmtId="2" fontId="1" fillId="0" borderId="15" xfId="0" applyNumberFormat="1" applyFont="1" applyBorder="1"/>
    <xf numFmtId="2" fontId="4" fillId="0" borderId="15" xfId="0" applyNumberFormat="1" applyFont="1" applyFill="1" applyBorder="1"/>
    <xf numFmtId="2" fontId="1" fillId="0" borderId="15" xfId="0" applyNumberFormat="1" applyFont="1" applyFill="1" applyBorder="1"/>
    <xf numFmtId="0" fontId="1" fillId="0" borderId="15" xfId="0" applyFont="1" applyFill="1" applyBorder="1"/>
    <xf numFmtId="0" fontId="0" fillId="0" borderId="15" xfId="0" applyBorder="1"/>
    <xf numFmtId="2" fontId="0" fillId="0" borderId="0" xfId="0" applyNumberFormat="1" applyFill="1" applyBorder="1"/>
    <xf numFmtId="2" fontId="4" fillId="0" borderId="16" xfId="0" applyNumberFormat="1" applyFont="1" applyFill="1" applyBorder="1"/>
    <xf numFmtId="2" fontId="4" fillId="0" borderId="17" xfId="0" applyNumberFormat="1" applyFont="1" applyFill="1" applyBorder="1"/>
    <xf numFmtId="2" fontId="1" fillId="0" borderId="0" xfId="0" applyNumberFormat="1" applyFont="1" applyBorder="1"/>
    <xf numFmtId="0" fontId="2" fillId="0" borderId="0" xfId="0" applyFont="1" applyFill="1" applyBorder="1"/>
    <xf numFmtId="2" fontId="1" fillId="0" borderId="18" xfId="0" applyNumberFormat="1" applyFont="1" applyFill="1" applyBorder="1"/>
    <xf numFmtId="0" fontId="1" fillId="0" borderId="19" xfId="0" applyFont="1" applyFill="1" applyBorder="1"/>
    <xf numFmtId="0" fontId="2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15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21" xfId="0" applyFont="1" applyBorder="1"/>
    <xf numFmtId="0" fontId="2" fillId="0" borderId="0" xfId="0" applyFont="1" applyBorder="1"/>
    <xf numFmtId="0" fontId="5" fillId="0" borderId="1" xfId="0" applyFont="1" applyBorder="1"/>
    <xf numFmtId="0" fontId="2" fillId="0" borderId="21" xfId="0" applyFont="1" applyFill="1" applyBorder="1"/>
    <xf numFmtId="0" fontId="1" fillId="0" borderId="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0" fillId="0" borderId="0" xfId="0" applyNumberFormat="1" applyBorder="1" applyAlignment="1">
      <alignment shrinkToFit="1"/>
    </xf>
    <xf numFmtId="2" fontId="0" fillId="0" borderId="1" xfId="0" applyNumberFormat="1" applyBorder="1" applyAlignment="1">
      <alignment shrinkToFit="1"/>
    </xf>
    <xf numFmtId="2" fontId="1" fillId="0" borderId="1" xfId="0" applyNumberFormat="1" applyFont="1" applyBorder="1" applyAlignment="1">
      <alignment shrinkToFit="1"/>
    </xf>
    <xf numFmtId="2" fontId="1" fillId="0" borderId="4" xfId="0" applyNumberFormat="1" applyFont="1" applyBorder="1" applyAlignment="1">
      <alignment shrinkToFit="1"/>
    </xf>
    <xf numFmtId="2" fontId="1" fillId="0" borderId="15" xfId="0" applyNumberFormat="1" applyFont="1" applyBorder="1" applyAlignment="1">
      <alignment shrinkToFit="1"/>
    </xf>
    <xf numFmtId="2" fontId="0" fillId="0" borderId="0" xfId="0" applyNumberFormat="1" applyAlignment="1">
      <alignment shrinkToFit="1"/>
    </xf>
    <xf numFmtId="2" fontId="1" fillId="3" borderId="15" xfId="0" applyNumberFormat="1" applyFont="1" applyFill="1" applyBorder="1" applyAlignment="1">
      <alignment shrinkToFit="1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shrinkToFit="1"/>
    </xf>
    <xf numFmtId="2" fontId="1" fillId="4" borderId="15" xfId="0" applyNumberFormat="1" applyFont="1" applyFill="1" applyBorder="1" applyAlignment="1">
      <alignment shrinkToFit="1"/>
    </xf>
    <xf numFmtId="0" fontId="6" fillId="0" borderId="0" xfId="0" applyFont="1"/>
    <xf numFmtId="0" fontId="1" fillId="0" borderId="4" xfId="0" applyFont="1" applyBorder="1" applyAlignment="1">
      <alignment horizontal="center"/>
    </xf>
    <xf numFmtId="0" fontId="0" fillId="5" borderId="15" xfId="0" applyFill="1" applyBorder="1"/>
    <xf numFmtId="0" fontId="1" fillId="5" borderId="15" xfId="0" applyFont="1" applyFill="1" applyBorder="1"/>
    <xf numFmtId="0" fontId="1" fillId="0" borderId="19" xfId="0" applyFont="1" applyBorder="1"/>
    <xf numFmtId="0" fontId="1" fillId="5" borderId="1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5" fillId="0" borderId="0" xfId="0" applyFont="1"/>
    <xf numFmtId="0" fontId="1" fillId="2" borderId="15" xfId="0" applyFont="1" applyFill="1" applyBorder="1"/>
    <xf numFmtId="2" fontId="1" fillId="2" borderId="15" xfId="0" applyNumberFormat="1" applyFont="1" applyFill="1" applyBorder="1"/>
    <xf numFmtId="0" fontId="2" fillId="6" borderId="1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shrinkToFit="1"/>
    </xf>
    <xf numFmtId="0" fontId="1" fillId="2" borderId="0" xfId="0" applyFont="1" applyFill="1" applyBorder="1" applyAlignment="1">
      <alignment shrinkToFit="1"/>
    </xf>
    <xf numFmtId="0" fontId="7" fillId="0" borderId="6" xfId="0" applyFont="1" applyBorder="1"/>
    <xf numFmtId="0" fontId="8" fillId="0" borderId="22" xfId="0" applyFont="1" applyBorder="1"/>
    <xf numFmtId="0" fontId="8" fillId="0" borderId="21" xfId="0" applyFont="1" applyBorder="1"/>
    <xf numFmtId="0" fontId="15" fillId="0" borderId="1" xfId="0" applyFont="1" applyBorder="1"/>
    <xf numFmtId="0" fontId="0" fillId="2" borderId="15" xfId="0" applyFill="1" applyBorder="1"/>
    <xf numFmtId="2" fontId="1" fillId="2" borderId="18" xfId="0" applyNumberFormat="1" applyFont="1" applyFill="1" applyBorder="1"/>
    <xf numFmtId="2" fontId="4" fillId="4" borderId="15" xfId="0" applyNumberFormat="1" applyFont="1" applyFill="1" applyBorder="1"/>
    <xf numFmtId="0" fontId="1" fillId="2" borderId="19" xfId="0" applyFont="1" applyFill="1" applyBorder="1"/>
    <xf numFmtId="2" fontId="1" fillId="2" borderId="15" xfId="0" applyNumberFormat="1" applyFont="1" applyFill="1" applyBorder="1" applyAlignment="1">
      <alignment shrinkToFit="1"/>
    </xf>
    <xf numFmtId="0" fontId="1" fillId="2" borderId="15" xfId="0" applyFont="1" applyFill="1" applyBorder="1" applyAlignment="1"/>
    <xf numFmtId="0" fontId="9" fillId="0" borderId="19" xfId="0" applyFont="1" applyFill="1" applyBorder="1"/>
    <xf numFmtId="0" fontId="9" fillId="0" borderId="15" xfId="0" applyFont="1" applyFill="1" applyBorder="1"/>
    <xf numFmtId="2" fontId="9" fillId="2" borderId="15" xfId="0" applyNumberFormat="1" applyFont="1" applyFill="1" applyBorder="1" applyAlignment="1">
      <alignment shrinkToFit="1"/>
    </xf>
    <xf numFmtId="0" fontId="9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9" fillId="0" borderId="15" xfId="0" applyFont="1" applyBorder="1"/>
    <xf numFmtId="0" fontId="9" fillId="2" borderId="15" xfId="0" applyFont="1" applyFill="1" applyBorder="1" applyAlignment="1"/>
    <xf numFmtId="0" fontId="10" fillId="2" borderId="15" xfId="0" applyFont="1" applyFill="1" applyBorder="1"/>
    <xf numFmtId="0" fontId="16" fillId="2" borderId="15" xfId="0" applyFont="1" applyFill="1" applyBorder="1"/>
    <xf numFmtId="0" fontId="17" fillId="0" borderId="15" xfId="0" applyFont="1" applyBorder="1"/>
    <xf numFmtId="0" fontId="1" fillId="5" borderId="18" xfId="0" applyFont="1" applyFill="1" applyBorder="1"/>
    <xf numFmtId="0" fontId="2" fillId="0" borderId="15" xfId="0" applyFont="1" applyBorder="1" applyAlignment="1">
      <alignment horizontal="center"/>
    </xf>
    <xf numFmtId="2" fontId="1" fillId="0" borderId="16" xfId="0" applyNumberFormat="1" applyFont="1" applyFill="1" applyBorder="1"/>
    <xf numFmtId="0" fontId="1" fillId="0" borderId="18" xfId="0" applyFont="1" applyFill="1" applyBorder="1"/>
    <xf numFmtId="0" fontId="0" fillId="0" borderId="19" xfId="0" applyBorder="1"/>
    <xf numFmtId="0" fontId="1" fillId="2" borderId="15" xfId="0" applyFont="1" applyFill="1" applyBorder="1" applyAlignment="1">
      <alignment shrinkToFit="1"/>
    </xf>
    <xf numFmtId="0" fontId="1" fillId="0" borderId="15" xfId="0" applyFont="1" applyBorder="1" applyAlignment="1">
      <alignment shrinkToFit="1"/>
    </xf>
    <xf numFmtId="2" fontId="1" fillId="0" borderId="1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 shrinkToFit="1"/>
    </xf>
    <xf numFmtId="2" fontId="1" fillId="0" borderId="0" xfId="0" applyNumberFormat="1" applyFont="1" applyFill="1" applyAlignment="1">
      <alignment horizontal="center"/>
    </xf>
    <xf numFmtId="0" fontId="12" fillId="2" borderId="15" xfId="1" applyFont="1" applyFill="1" applyBorder="1"/>
    <xf numFmtId="0" fontId="12" fillId="2" borderId="15" xfId="1" applyFont="1" applyFill="1" applyBorder="1" applyAlignment="1">
      <alignment horizontal="left"/>
    </xf>
    <xf numFmtId="0" fontId="12" fillId="2" borderId="15" xfId="0" applyFont="1" applyFill="1" applyBorder="1"/>
    <xf numFmtId="0" fontId="12" fillId="0" borderId="15" xfId="1" applyFont="1" applyFill="1" applyBorder="1"/>
    <xf numFmtId="0" fontId="12" fillId="0" borderId="15" xfId="1" applyFont="1" applyBorder="1"/>
    <xf numFmtId="0" fontId="12" fillId="0" borderId="15" xfId="1" applyFont="1" applyBorder="1" applyAlignment="1">
      <alignment horizontal="left"/>
    </xf>
    <xf numFmtId="0" fontId="13" fillId="2" borderId="15" xfId="1" applyFont="1" applyFill="1" applyBorder="1"/>
    <xf numFmtId="0" fontId="18" fillId="2" borderId="15" xfId="0" applyFont="1" applyFill="1" applyBorder="1"/>
    <xf numFmtId="0" fontId="18" fillId="0" borderId="15" xfId="0" applyFont="1" applyBorder="1"/>
    <xf numFmtId="0" fontId="5" fillId="2" borderId="15" xfId="1" applyFont="1" applyFill="1" applyBorder="1"/>
    <xf numFmtId="0" fontId="11" fillId="2" borderId="15" xfId="1" applyFill="1" applyBorder="1"/>
    <xf numFmtId="0" fontId="19" fillId="2" borderId="15" xfId="0" applyFont="1" applyFill="1" applyBorder="1"/>
    <xf numFmtId="0" fontId="19" fillId="0" borderId="15" xfId="0" applyFont="1" applyFill="1" applyBorder="1"/>
    <xf numFmtId="0" fontId="19" fillId="2" borderId="15" xfId="1" applyFont="1" applyFill="1" applyBorder="1"/>
    <xf numFmtId="0" fontId="14" fillId="0" borderId="15" xfId="1" applyFont="1" applyFill="1" applyBorder="1"/>
    <xf numFmtId="0" fontId="20" fillId="0" borderId="15" xfId="1" applyFont="1" applyBorder="1" applyAlignment="1">
      <alignment vertical="top" wrapText="1"/>
    </xf>
    <xf numFmtId="0" fontId="14" fillId="2" borderId="15" xfId="1" applyFont="1" applyFill="1" applyBorder="1"/>
    <xf numFmtId="0" fontId="20" fillId="2" borderId="15" xfId="1" applyFont="1" applyFill="1" applyBorder="1"/>
    <xf numFmtId="0" fontId="17" fillId="0" borderId="15" xfId="0" applyFont="1" applyBorder="1" applyAlignment="1">
      <alignment shrinkToFit="1"/>
    </xf>
    <xf numFmtId="0" fontId="5" fillId="2" borderId="15" xfId="1" applyFont="1" applyFill="1" applyBorder="1" applyAlignment="1">
      <alignment shrinkToFit="1"/>
    </xf>
    <xf numFmtId="0" fontId="19" fillId="0" borderId="15" xfId="0" applyFont="1" applyBorder="1" applyAlignment="1">
      <alignment shrinkToFit="1"/>
    </xf>
    <xf numFmtId="0" fontId="5" fillId="0" borderId="15" xfId="1" applyFont="1" applyBorder="1" applyAlignment="1">
      <alignment shrinkToFit="1"/>
    </xf>
    <xf numFmtId="0" fontId="0" fillId="0" borderId="1" xfId="0" applyBorder="1" applyAlignment="1">
      <alignment shrinkToFit="1"/>
    </xf>
    <xf numFmtId="0" fontId="12" fillId="2" borderId="0" xfId="1" applyFont="1" applyFill="1" applyBorder="1"/>
    <xf numFmtId="0" fontId="14" fillId="0" borderId="15" xfId="1" applyFont="1" applyFill="1" applyBorder="1" applyAlignment="1">
      <alignment shrinkToFit="1"/>
    </xf>
    <xf numFmtId="0" fontId="5" fillId="2" borderId="15" xfId="0" applyFont="1" applyFill="1" applyBorder="1"/>
    <xf numFmtId="0" fontId="0" fillId="2" borderId="15" xfId="1" applyFont="1" applyFill="1" applyBorder="1"/>
    <xf numFmtId="0" fontId="5" fillId="2" borderId="0" xfId="1" applyFont="1" applyFill="1" applyBorder="1" applyAlignment="1">
      <alignment shrinkToFit="1"/>
    </xf>
    <xf numFmtId="0" fontId="1" fillId="0" borderId="0" xfId="0" applyFont="1" applyBorder="1" applyAlignment="1">
      <alignment horizontal="center"/>
    </xf>
    <xf numFmtId="0" fontId="9" fillId="5" borderId="15" xfId="0" applyFont="1" applyFill="1" applyBorder="1"/>
    <xf numFmtId="2" fontId="1" fillId="7" borderId="15" xfId="0" applyNumberFormat="1" applyFont="1" applyFill="1" applyBorder="1"/>
    <xf numFmtId="2" fontId="1" fillId="7" borderId="15" xfId="0" applyNumberFormat="1" applyFont="1" applyFill="1" applyBorder="1" applyProtection="1">
      <protection hidden="1"/>
    </xf>
    <xf numFmtId="2" fontId="9" fillId="7" borderId="15" xfId="0" applyNumberFormat="1" applyFont="1" applyFill="1" applyBorder="1"/>
    <xf numFmtId="0" fontId="12" fillId="2" borderId="19" xfId="1" applyFont="1" applyFill="1" applyBorder="1"/>
    <xf numFmtId="0" fontId="12" fillId="0" borderId="15" xfId="1" applyFont="1" applyBorder="1" applyAlignment="1">
      <alignment horizontal="right"/>
    </xf>
    <xf numFmtId="0" fontId="12" fillId="0" borderId="15" xfId="1" applyFont="1" applyFill="1" applyBorder="1" applyAlignment="1">
      <alignment horizontal="right"/>
    </xf>
    <xf numFmtId="0" fontId="12" fillId="2" borderId="15" xfId="1" applyFont="1" applyFill="1" applyBorder="1" applyAlignment="1">
      <alignment horizontal="right"/>
    </xf>
    <xf numFmtId="0" fontId="14" fillId="2" borderId="19" xfId="1" applyFont="1" applyFill="1" applyBorder="1"/>
    <xf numFmtId="0" fontId="14" fillId="0" borderId="19" xfId="1" applyFont="1" applyFill="1" applyBorder="1"/>
    <xf numFmtId="0" fontId="22" fillId="2" borderId="15" xfId="1" applyFont="1" applyFill="1" applyBorder="1" applyAlignment="1">
      <alignment shrinkToFit="1"/>
    </xf>
    <xf numFmtId="0" fontId="23" fillId="0" borderId="15" xfId="0" applyFont="1" applyBorder="1" applyAlignment="1">
      <alignment shrinkToFit="1"/>
    </xf>
    <xf numFmtId="0" fontId="22" fillId="0" borderId="15" xfId="0" applyFont="1" applyBorder="1" applyAlignment="1">
      <alignment shrinkToFit="1"/>
    </xf>
    <xf numFmtId="0" fontId="24" fillId="2" borderId="15" xfId="0" applyFont="1" applyFill="1" applyBorder="1" applyAlignment="1">
      <alignment shrinkToFit="1"/>
    </xf>
    <xf numFmtId="0" fontId="25" fillId="2" borderId="15" xfId="1" applyFont="1" applyFill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3" xfId="0" applyFont="1" applyBorder="1" applyAlignment="1">
      <alignment horizontal="right"/>
    </xf>
    <xf numFmtId="0" fontId="5" fillId="0" borderId="15" xfId="0" applyFont="1" applyBorder="1"/>
    <xf numFmtId="0" fontId="1" fillId="0" borderId="3" xfId="0" applyFont="1" applyFill="1" applyBorder="1" applyAlignment="1">
      <alignment horizontal="right"/>
    </xf>
    <xf numFmtId="0" fontId="1" fillId="0" borderId="3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/>
    </xf>
    <xf numFmtId="2" fontId="1" fillId="7" borderId="15" xfId="0" applyNumberFormat="1" applyFont="1" applyFill="1" applyBorder="1" applyAlignment="1">
      <alignment horizontal="right"/>
    </xf>
    <xf numFmtId="0" fontId="9" fillId="0" borderId="19" xfId="0" applyFont="1" applyBorder="1"/>
    <xf numFmtId="0" fontId="19" fillId="0" borderId="15" xfId="0" applyFont="1" applyBorder="1"/>
    <xf numFmtId="0" fontId="12" fillId="2" borderId="18" xfId="1" applyFont="1" applyFill="1" applyBorder="1"/>
    <xf numFmtId="0" fontId="12" fillId="0" borderId="18" xfId="1" applyFont="1" applyFill="1" applyBorder="1"/>
    <xf numFmtId="0" fontId="10" fillId="2" borderId="19" xfId="0" applyFont="1" applyFill="1" applyBorder="1"/>
    <xf numFmtId="0" fontId="12" fillId="2" borderId="1" xfId="1" applyFont="1" applyFill="1" applyBorder="1"/>
    <xf numFmtId="0" fontId="5" fillId="0" borderId="15" xfId="0" applyFont="1" applyBorder="1" applyAlignment="1">
      <alignment shrinkToFit="1"/>
    </xf>
    <xf numFmtId="0" fontId="17" fillId="2" borderId="15" xfId="1" applyFont="1" applyFill="1" applyBorder="1"/>
    <xf numFmtId="0" fontId="1" fillId="0" borderId="3" xfId="0" applyFont="1" applyFill="1" applyBorder="1" applyAlignment="1">
      <alignment shrinkToFit="1"/>
    </xf>
    <xf numFmtId="0" fontId="5" fillId="2" borderId="18" xfId="1" applyFont="1" applyFill="1" applyBorder="1"/>
    <xf numFmtId="0" fontId="5" fillId="0" borderId="19" xfId="0" applyFont="1" applyBorder="1"/>
    <xf numFmtId="0" fontId="5" fillId="0" borderId="5" xfId="0" applyFont="1" applyFill="1" applyBorder="1"/>
    <xf numFmtId="0" fontId="26" fillId="5" borderId="15" xfId="0" applyFont="1" applyFill="1" applyBorder="1" applyAlignment="1">
      <alignment horizontal="center"/>
    </xf>
    <xf numFmtId="0" fontId="22" fillId="2" borderId="0" xfId="1" applyFont="1" applyFill="1" applyBorder="1" applyAlignment="1">
      <alignment shrinkToFit="1"/>
    </xf>
    <xf numFmtId="0" fontId="2" fillId="0" borderId="25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2">
    <cellStyle name="Standaard" xfId="0" builtinId="0"/>
    <cellStyle name="Standaard 2" xfId="1"/>
  </cellStyles>
  <dxfs count="2"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"/>
  <sheetViews>
    <sheetView workbookViewId="0">
      <selection activeCell="C22" sqref="C22"/>
    </sheetView>
  </sheetViews>
  <sheetFormatPr defaultRowHeight="12.75"/>
  <sheetData>
    <row r="1" spans="1:43">
      <c r="A1" t="s">
        <v>28</v>
      </c>
      <c r="V1" s="30"/>
      <c r="W1" s="34"/>
      <c r="AQ1" s="30"/>
    </row>
    <row r="2" spans="1:43">
      <c r="A2" t="s">
        <v>18</v>
      </c>
      <c r="V2" s="30"/>
      <c r="W2" s="34"/>
      <c r="AQ2" s="30"/>
    </row>
    <row r="3" spans="1:43">
      <c r="A3" t="s">
        <v>19</v>
      </c>
      <c r="V3" s="30"/>
      <c r="W3" s="34"/>
      <c r="AQ3" s="30"/>
    </row>
    <row r="4" spans="1:43">
      <c r="A4" t="s">
        <v>20</v>
      </c>
      <c r="V4" s="30"/>
      <c r="W4" s="34"/>
      <c r="AQ4" s="30"/>
    </row>
    <row r="5" spans="1:43">
      <c r="A5" t="s">
        <v>21</v>
      </c>
      <c r="V5" s="30"/>
      <c r="W5" s="34"/>
      <c r="AQ5" s="30"/>
    </row>
    <row r="6" spans="1:43">
      <c r="A6" t="s">
        <v>22</v>
      </c>
      <c r="V6" s="30"/>
      <c r="W6" s="34"/>
      <c r="AQ6" s="30"/>
    </row>
    <row r="7" spans="1:43">
      <c r="A7" t="s">
        <v>23</v>
      </c>
      <c r="V7" s="30"/>
      <c r="W7" s="34"/>
      <c r="AQ7" s="30"/>
    </row>
    <row r="8" spans="1:43">
      <c r="A8" t="s">
        <v>24</v>
      </c>
      <c r="V8" s="30"/>
      <c r="W8" s="34"/>
      <c r="AQ8" s="30"/>
    </row>
    <row r="9" spans="1:43">
      <c r="A9" t="s">
        <v>25</v>
      </c>
      <c r="V9" s="30"/>
      <c r="W9" s="34"/>
      <c r="AQ9" s="30"/>
    </row>
    <row r="10" spans="1:43">
      <c r="A10" t="s">
        <v>26</v>
      </c>
      <c r="V10" s="30"/>
      <c r="W10" s="34"/>
      <c r="AQ10" s="30"/>
    </row>
    <row r="11" spans="1:43">
      <c r="A11" t="s">
        <v>27</v>
      </c>
      <c r="V11" s="30"/>
      <c r="W11" s="34"/>
      <c r="AQ11" s="30"/>
    </row>
    <row r="12" spans="1:43">
      <c r="V12" s="30"/>
      <c r="W12" s="34"/>
      <c r="AQ12" s="30"/>
    </row>
    <row r="13" spans="1:43">
      <c r="V13" s="30"/>
      <c r="W13" s="34"/>
      <c r="AQ13" s="30"/>
    </row>
  </sheetData>
  <phoneticPr fontId="2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tabSelected="1" topLeftCell="A16" zoomScaleNormal="100" workbookViewId="0">
      <selection activeCell="B49" sqref="B49"/>
    </sheetView>
  </sheetViews>
  <sheetFormatPr defaultRowHeight="12.75"/>
  <cols>
    <col min="1" max="1" width="3.42578125" customWidth="1"/>
    <col min="2" max="2" width="22" customWidth="1"/>
    <col min="3" max="3" width="25.85546875" customWidth="1"/>
    <col min="4" max="17" width="2.85546875" customWidth="1"/>
    <col min="18" max="22" width="5.85546875" customWidth="1"/>
    <col min="23" max="23" width="5.7109375" style="30" customWidth="1"/>
    <col min="24" max="24" width="7.85546875" style="34" customWidth="1"/>
    <col min="25" max="25" width="5.85546875" customWidth="1"/>
    <col min="26" max="30" width="1.85546875" bestFit="1" customWidth="1"/>
    <col min="31" max="31" width="2.140625" bestFit="1" customWidth="1"/>
    <col min="32" max="33" width="1.85546875" bestFit="1" customWidth="1"/>
    <col min="34" max="37" width="2.7109375" bestFit="1" customWidth="1"/>
    <col min="38" max="43" width="5.7109375" customWidth="1"/>
    <col min="44" max="44" width="5.7109375" style="4" customWidth="1"/>
    <col min="45" max="45" width="5.7109375" customWidth="1"/>
  </cols>
  <sheetData>
    <row r="1" spans="1:44" ht="20.25">
      <c r="A1" s="97" t="s">
        <v>322</v>
      </c>
      <c r="B1" s="98"/>
      <c r="C1" s="99"/>
      <c r="D1" s="197" t="s">
        <v>323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206"/>
      <c r="AR1"/>
    </row>
    <row r="2" spans="1:44" ht="13.5" thickBo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7"/>
      <c r="X2" s="50"/>
      <c r="AR2"/>
    </row>
    <row r="3" spans="1:44" ht="13.5" thickBot="1">
      <c r="A3" s="18"/>
      <c r="B3" s="193" t="s">
        <v>35</v>
      </c>
      <c r="C3" s="6"/>
      <c r="D3" s="194" t="s">
        <v>4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6"/>
      <c r="R3" s="194" t="s">
        <v>7</v>
      </c>
      <c r="S3" s="195"/>
      <c r="T3" s="195"/>
      <c r="U3" s="195"/>
      <c r="V3" s="196"/>
      <c r="W3" s="26" t="s">
        <v>9</v>
      </c>
      <c r="X3" s="50" t="s">
        <v>10</v>
      </c>
      <c r="Y3" s="88" t="s">
        <v>51</v>
      </c>
      <c r="AR3"/>
    </row>
    <row r="4" spans="1:44">
      <c r="A4" s="19" t="s">
        <v>1</v>
      </c>
      <c r="B4" s="8" t="s">
        <v>2</v>
      </c>
      <c r="C4" s="7"/>
      <c r="D4" s="9">
        <v>1</v>
      </c>
      <c r="E4" s="7">
        <v>2</v>
      </c>
      <c r="F4" s="7">
        <v>3</v>
      </c>
      <c r="G4" s="7">
        <v>4</v>
      </c>
      <c r="H4" s="7">
        <v>5</v>
      </c>
      <c r="I4" s="7">
        <v>6</v>
      </c>
      <c r="J4" s="7">
        <v>7</v>
      </c>
      <c r="K4" s="7">
        <v>8</v>
      </c>
      <c r="L4" s="7">
        <v>9</v>
      </c>
      <c r="M4" s="7">
        <v>10</v>
      </c>
      <c r="N4" s="7">
        <v>11</v>
      </c>
      <c r="O4" s="7">
        <v>12</v>
      </c>
      <c r="P4" s="7">
        <v>13</v>
      </c>
      <c r="Q4" s="7">
        <v>14</v>
      </c>
      <c r="R4" s="77">
        <v>6</v>
      </c>
      <c r="S4" s="78" t="s">
        <v>0</v>
      </c>
      <c r="T4" s="78">
        <v>8</v>
      </c>
      <c r="U4" s="78"/>
      <c r="V4" s="82" t="s">
        <v>8</v>
      </c>
      <c r="W4" s="29" t="s">
        <v>11</v>
      </c>
      <c r="X4" s="51" t="s">
        <v>11</v>
      </c>
      <c r="AR4"/>
    </row>
    <row r="5" spans="1:44">
      <c r="A5" s="61">
        <v>6</v>
      </c>
      <c r="B5" s="136" t="s">
        <v>304</v>
      </c>
      <c r="C5" s="132" t="s">
        <v>140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4">
        <v>99.26</v>
      </c>
      <c r="X5" s="45">
        <f t="shared" ref="X5:X11" si="0">W5+(SUM(D5:Q5)*5)+R5+S5+T5+V5</f>
        <v>99.26</v>
      </c>
      <c r="Y5">
        <v>1</v>
      </c>
      <c r="AR5"/>
    </row>
    <row r="6" spans="1:44">
      <c r="A6" s="61">
        <v>1</v>
      </c>
      <c r="B6" s="131" t="s">
        <v>52</v>
      </c>
      <c r="C6" s="131" t="s">
        <v>53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>
        <v>100.65</v>
      </c>
      <c r="X6" s="45">
        <f t="shared" si="0"/>
        <v>100.65</v>
      </c>
      <c r="Y6">
        <v>2</v>
      </c>
      <c r="Z6" s="88"/>
      <c r="AR6"/>
    </row>
    <row r="7" spans="1:44">
      <c r="A7" s="61">
        <v>5</v>
      </c>
      <c r="B7" s="128" t="s">
        <v>126</v>
      </c>
      <c r="C7" s="128" t="s">
        <v>127</v>
      </c>
      <c r="D7" s="43"/>
      <c r="E7" s="43"/>
      <c r="F7" s="43"/>
      <c r="G7" s="43"/>
      <c r="H7" s="43"/>
      <c r="I7" s="43"/>
      <c r="J7" s="43"/>
      <c r="K7" s="43"/>
      <c r="L7" s="43"/>
      <c r="M7" s="43">
        <v>1</v>
      </c>
      <c r="N7" s="43"/>
      <c r="O7" s="43"/>
      <c r="P7" s="43"/>
      <c r="Q7" s="43"/>
      <c r="R7" s="43"/>
      <c r="S7" s="43"/>
      <c r="T7" s="43"/>
      <c r="U7" s="43"/>
      <c r="V7" s="43"/>
      <c r="W7" s="44">
        <v>105.53</v>
      </c>
      <c r="X7" s="45">
        <f t="shared" si="0"/>
        <v>110.53</v>
      </c>
      <c r="Y7">
        <v>3</v>
      </c>
      <c r="AR7"/>
    </row>
    <row r="8" spans="1:44">
      <c r="A8" s="61">
        <v>3</v>
      </c>
      <c r="B8" s="128" t="s">
        <v>44</v>
      </c>
      <c r="C8" s="128" t="s">
        <v>48</v>
      </c>
      <c r="D8" s="43"/>
      <c r="E8" s="43"/>
      <c r="F8" s="43"/>
      <c r="G8" s="43"/>
      <c r="H8" s="43"/>
      <c r="I8" s="43">
        <v>1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4">
        <v>106.69</v>
      </c>
      <c r="X8" s="45">
        <f t="shared" si="0"/>
        <v>111.69</v>
      </c>
      <c r="Y8">
        <v>4</v>
      </c>
      <c r="AR8"/>
    </row>
    <row r="9" spans="1:44">
      <c r="A9" s="61">
        <v>4</v>
      </c>
      <c r="B9" s="128" t="s">
        <v>104</v>
      </c>
      <c r="C9" s="129" t="s">
        <v>105</v>
      </c>
      <c r="D9" s="43"/>
      <c r="E9" s="43">
        <v>1</v>
      </c>
      <c r="F9" s="43">
        <v>1</v>
      </c>
      <c r="G9" s="43"/>
      <c r="H9" s="43"/>
      <c r="I9" s="43">
        <v>1</v>
      </c>
      <c r="J9" s="43"/>
      <c r="K9" s="43">
        <v>1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4">
        <v>110.3</v>
      </c>
      <c r="X9" s="45">
        <f t="shared" si="0"/>
        <v>130.30000000000001</v>
      </c>
      <c r="Y9">
        <v>5</v>
      </c>
      <c r="AR9"/>
    </row>
    <row r="10" spans="1:44">
      <c r="A10" s="61">
        <v>2</v>
      </c>
      <c r="B10" s="131" t="s">
        <v>122</v>
      </c>
      <c r="C10" s="131" t="s">
        <v>123</v>
      </c>
      <c r="D10" s="43"/>
      <c r="E10" s="43"/>
      <c r="F10" s="43">
        <v>1</v>
      </c>
      <c r="G10" s="43"/>
      <c r="H10" s="43"/>
      <c r="I10" s="43">
        <v>1</v>
      </c>
      <c r="J10" s="43"/>
      <c r="K10" s="43">
        <v>2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>
        <v>111.47</v>
      </c>
      <c r="X10" s="45">
        <f t="shared" si="0"/>
        <v>131.47</v>
      </c>
      <c r="Y10">
        <v>6</v>
      </c>
      <c r="AR10"/>
    </row>
    <row r="11" spans="1:44">
      <c r="A11" s="61">
        <v>7</v>
      </c>
      <c r="B11" s="128" t="s">
        <v>54</v>
      </c>
      <c r="C11" s="128" t="s">
        <v>55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4">
        <v>999.99</v>
      </c>
      <c r="X11" s="45">
        <f t="shared" si="0"/>
        <v>999.99</v>
      </c>
      <c r="Y11">
        <v>7</v>
      </c>
    </row>
    <row r="12" spans="1:44" ht="13.5" thickBot="1">
      <c r="A12" s="92"/>
      <c r="B12" s="93"/>
      <c r="C12" s="9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52"/>
      <c r="X12" s="33"/>
      <c r="AR12"/>
    </row>
    <row r="13" spans="1:44" ht="13.5" thickBot="1">
      <c r="B13" s="193" t="s">
        <v>39</v>
      </c>
      <c r="C13" s="1"/>
      <c r="D13" s="3"/>
      <c r="E13" s="3"/>
      <c r="F13" s="3"/>
      <c r="G13" s="3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52" t="s">
        <v>9</v>
      </c>
      <c r="X13" s="119" t="s">
        <v>10</v>
      </c>
    </row>
    <row r="14" spans="1:44">
      <c r="A14" s="19" t="s">
        <v>1</v>
      </c>
      <c r="B14" s="8" t="s">
        <v>2</v>
      </c>
      <c r="C14" s="7"/>
      <c r="D14" s="9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7">
        <v>6</v>
      </c>
      <c r="S14" s="78" t="s">
        <v>0</v>
      </c>
      <c r="T14" s="78">
        <v>8</v>
      </c>
      <c r="U14" s="78"/>
      <c r="V14" s="8" t="s">
        <v>8</v>
      </c>
      <c r="W14" s="29" t="s">
        <v>11</v>
      </c>
      <c r="X14" s="51" t="s">
        <v>11</v>
      </c>
    </row>
    <row r="15" spans="1:44">
      <c r="A15" s="60">
        <v>7</v>
      </c>
      <c r="B15" s="59" t="s">
        <v>190</v>
      </c>
      <c r="C15" s="59" t="s">
        <v>191</v>
      </c>
      <c r="D15" s="89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4">
        <v>96.46</v>
      </c>
      <c r="X15" s="45">
        <f t="shared" ref="X15:X22" si="1">W15+(SUM(D15:Q15)*5)+R15+S15+T15+V15</f>
        <v>96.46</v>
      </c>
      <c r="Y15">
        <v>1</v>
      </c>
    </row>
    <row r="16" spans="1:44">
      <c r="A16" s="60">
        <v>6</v>
      </c>
      <c r="B16" s="137" t="s">
        <v>313</v>
      </c>
      <c r="C16" s="137" t="s">
        <v>60</v>
      </c>
      <c r="D16" s="89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5">
        <v>97.88</v>
      </c>
      <c r="X16" s="45">
        <f t="shared" si="1"/>
        <v>97.88</v>
      </c>
      <c r="Y16">
        <v>2</v>
      </c>
    </row>
    <row r="17" spans="1:26">
      <c r="A17" s="60">
        <v>8</v>
      </c>
      <c r="B17" s="153" t="s">
        <v>40</v>
      </c>
      <c r="C17" s="153" t="s">
        <v>176</v>
      </c>
      <c r="D17" s="89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4">
        <v>99.82</v>
      </c>
      <c r="X17" s="45">
        <f t="shared" si="1"/>
        <v>99.82</v>
      </c>
      <c r="Y17">
        <v>3</v>
      </c>
    </row>
    <row r="18" spans="1:26">
      <c r="A18" s="60">
        <v>5</v>
      </c>
      <c r="B18" s="137" t="s">
        <v>310</v>
      </c>
      <c r="C18" s="137" t="s">
        <v>312</v>
      </c>
      <c r="D18" s="122"/>
      <c r="E18" s="43"/>
      <c r="F18" s="43"/>
      <c r="G18" s="43"/>
      <c r="H18" s="43"/>
      <c r="I18" s="43"/>
      <c r="J18" s="43"/>
      <c r="K18" s="43"/>
      <c r="L18" s="43"/>
      <c r="M18" s="43"/>
      <c r="N18" s="43">
        <v>1</v>
      </c>
      <c r="O18" s="43"/>
      <c r="P18" s="43"/>
      <c r="Q18" s="43"/>
      <c r="R18" s="43"/>
      <c r="S18" s="43"/>
      <c r="T18" s="43"/>
      <c r="U18" s="43"/>
      <c r="V18" s="43"/>
      <c r="W18" s="45">
        <v>94.83</v>
      </c>
      <c r="X18" s="45">
        <f t="shared" si="1"/>
        <v>99.83</v>
      </c>
      <c r="Y18">
        <v>4</v>
      </c>
    </row>
    <row r="19" spans="1:26">
      <c r="A19" s="60">
        <v>1</v>
      </c>
      <c r="B19" s="137" t="s">
        <v>174</v>
      </c>
      <c r="C19" s="137" t="s">
        <v>175</v>
      </c>
      <c r="D19" s="89"/>
      <c r="E19" s="43"/>
      <c r="F19" s="43"/>
      <c r="G19" s="43"/>
      <c r="H19" s="43"/>
      <c r="I19" s="43"/>
      <c r="J19" s="43"/>
      <c r="K19" s="43"/>
      <c r="L19" s="43">
        <v>1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5">
        <v>101.51</v>
      </c>
      <c r="X19" s="45">
        <f t="shared" si="1"/>
        <v>106.51</v>
      </c>
      <c r="Y19">
        <v>5</v>
      </c>
    </row>
    <row r="20" spans="1:26">
      <c r="A20" s="60">
        <v>2</v>
      </c>
      <c r="B20" s="137" t="s">
        <v>61</v>
      </c>
      <c r="C20" s="137" t="s">
        <v>195</v>
      </c>
      <c r="D20" s="89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5">
        <v>106.7</v>
      </c>
      <c r="X20" s="45">
        <f t="shared" si="1"/>
        <v>106.7</v>
      </c>
      <c r="Y20">
        <v>6</v>
      </c>
    </row>
    <row r="21" spans="1:26">
      <c r="A21" s="60">
        <v>3</v>
      </c>
      <c r="B21" s="137" t="s">
        <v>205</v>
      </c>
      <c r="C21" s="137" t="s">
        <v>206</v>
      </c>
      <c r="D21" s="89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>
        <v>108.69</v>
      </c>
      <c r="X21" s="45">
        <f t="shared" si="1"/>
        <v>108.69</v>
      </c>
      <c r="Y21">
        <v>7</v>
      </c>
    </row>
    <row r="22" spans="1:26">
      <c r="A22" s="60">
        <v>4</v>
      </c>
      <c r="B22" s="153" t="s">
        <v>41</v>
      </c>
      <c r="C22" s="59" t="s">
        <v>193</v>
      </c>
      <c r="D22" s="89">
        <v>1</v>
      </c>
      <c r="E22" s="43"/>
      <c r="F22" s="43"/>
      <c r="G22" s="43"/>
      <c r="H22" s="43"/>
      <c r="I22" s="43"/>
      <c r="J22" s="43"/>
      <c r="K22" s="43"/>
      <c r="L22" s="43"/>
      <c r="M22" s="43">
        <v>1</v>
      </c>
      <c r="N22" s="43"/>
      <c r="O22" s="43"/>
      <c r="P22" s="43"/>
      <c r="Q22" s="43"/>
      <c r="R22" s="43"/>
      <c r="S22" s="43"/>
      <c r="T22" s="43"/>
      <c r="U22" s="43"/>
      <c r="V22" s="43"/>
      <c r="W22" s="45">
        <v>98.92</v>
      </c>
      <c r="X22" s="45">
        <f t="shared" si="1"/>
        <v>108.92</v>
      </c>
      <c r="Y22">
        <v>8</v>
      </c>
    </row>
    <row r="23" spans="1:26" ht="13.5" thickBot="1">
      <c r="A23" s="62"/>
      <c r="B23" s="93"/>
      <c r="C23" s="94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52"/>
      <c r="X23" s="33"/>
    </row>
    <row r="24" spans="1:26" ht="13.5" thickBot="1">
      <c r="B24" s="193" t="s">
        <v>36</v>
      </c>
      <c r="C24" s="3"/>
      <c r="D24" s="194" t="s">
        <v>4</v>
      </c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6"/>
      <c r="R24" s="156"/>
      <c r="S24" s="3"/>
      <c r="T24" s="6" t="s">
        <v>7</v>
      </c>
      <c r="U24" s="3"/>
      <c r="V24" s="3"/>
      <c r="W24" s="52" t="s">
        <v>9</v>
      </c>
      <c r="X24" s="119" t="s">
        <v>10</v>
      </c>
    </row>
    <row r="25" spans="1:26">
      <c r="A25" s="19" t="s">
        <v>1</v>
      </c>
      <c r="B25" s="8" t="s">
        <v>2</v>
      </c>
      <c r="C25" s="7"/>
      <c r="D25" s="9">
        <v>1</v>
      </c>
      <c r="E25" s="7">
        <v>2</v>
      </c>
      <c r="F25" s="7">
        <v>3</v>
      </c>
      <c r="G25" s="7">
        <v>4</v>
      </c>
      <c r="H25" s="7">
        <v>5</v>
      </c>
      <c r="I25" s="7">
        <v>6</v>
      </c>
      <c r="J25" s="7">
        <v>7</v>
      </c>
      <c r="K25" s="7">
        <v>8</v>
      </c>
      <c r="L25" s="7">
        <v>9</v>
      </c>
      <c r="M25" s="7">
        <v>10</v>
      </c>
      <c r="N25" s="7">
        <v>11</v>
      </c>
      <c r="O25" s="7">
        <v>12</v>
      </c>
      <c r="P25" s="7">
        <v>13</v>
      </c>
      <c r="Q25" s="7">
        <v>14</v>
      </c>
      <c r="R25" s="77">
        <v>6</v>
      </c>
      <c r="S25" s="78" t="s">
        <v>0</v>
      </c>
      <c r="T25" s="78">
        <v>8</v>
      </c>
      <c r="U25" s="78"/>
      <c r="V25" s="8" t="s">
        <v>8</v>
      </c>
      <c r="W25" s="29" t="s">
        <v>11</v>
      </c>
      <c r="X25" s="51" t="s">
        <v>11</v>
      </c>
    </row>
    <row r="26" spans="1:26">
      <c r="A26" s="60">
        <v>6</v>
      </c>
      <c r="B26" s="144" t="s">
        <v>318</v>
      </c>
      <c r="C26" s="144" t="s">
        <v>232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>
        <v>97.86</v>
      </c>
      <c r="X26" s="45">
        <f t="shared" ref="X26:X31" si="2">W26+(SUM(D26:Q26)*5)+R26+S26+T26+V26</f>
        <v>97.86</v>
      </c>
      <c r="Y26">
        <v>1</v>
      </c>
    </row>
    <row r="27" spans="1:26">
      <c r="A27" s="60">
        <v>3</v>
      </c>
      <c r="B27" s="144" t="s">
        <v>315</v>
      </c>
      <c r="C27" s="144" t="s">
        <v>316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4">
        <v>98.08</v>
      </c>
      <c r="X27" s="45">
        <f t="shared" si="2"/>
        <v>98.08</v>
      </c>
      <c r="Y27">
        <v>2</v>
      </c>
    </row>
    <row r="28" spans="1:26">
      <c r="A28" s="60">
        <v>4</v>
      </c>
      <c r="B28" s="116" t="s">
        <v>233</v>
      </c>
      <c r="C28" s="146" t="s">
        <v>234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4">
        <v>101.91</v>
      </c>
      <c r="X28" s="45">
        <f t="shared" si="2"/>
        <v>101.91</v>
      </c>
      <c r="Y28">
        <v>3</v>
      </c>
      <c r="Z28" s="88"/>
    </row>
    <row r="29" spans="1:26">
      <c r="A29" s="60">
        <v>5</v>
      </c>
      <c r="B29" s="144" t="s">
        <v>317</v>
      </c>
      <c r="C29" s="144" t="s">
        <v>247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v>102.15</v>
      </c>
      <c r="X29" s="45">
        <f t="shared" si="2"/>
        <v>102.15</v>
      </c>
      <c r="Y29">
        <v>4</v>
      </c>
    </row>
    <row r="30" spans="1:26">
      <c r="A30" s="60">
        <v>1</v>
      </c>
      <c r="B30" s="142" t="s">
        <v>314</v>
      </c>
      <c r="C30" s="142" t="s">
        <v>222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v>107.12</v>
      </c>
      <c r="X30" s="45">
        <f t="shared" si="2"/>
        <v>107.12</v>
      </c>
      <c r="Y30">
        <v>5</v>
      </c>
      <c r="Z30" s="88"/>
    </row>
    <row r="31" spans="1:26">
      <c r="A31" s="60">
        <v>2</v>
      </c>
      <c r="B31" s="145" t="s">
        <v>250</v>
      </c>
      <c r="C31" s="144" t="s">
        <v>251</v>
      </c>
      <c r="D31" s="43"/>
      <c r="E31" s="43">
        <v>1</v>
      </c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>
        <v>102.48</v>
      </c>
      <c r="X31" s="45">
        <f t="shared" si="2"/>
        <v>107.48</v>
      </c>
      <c r="Y31">
        <v>6</v>
      </c>
    </row>
    <row r="32" spans="1:26" ht="13.5" thickBot="1"/>
    <row r="33" spans="1:26" ht="13.5" thickBot="1">
      <c r="B33" s="193" t="s">
        <v>37</v>
      </c>
      <c r="C33" s="6"/>
      <c r="D33" s="194" t="s">
        <v>4</v>
      </c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6"/>
      <c r="R33" s="194" t="s">
        <v>7</v>
      </c>
      <c r="S33" s="195"/>
      <c r="T33" s="195"/>
      <c r="U33" s="195"/>
      <c r="V33" s="196"/>
      <c r="W33" s="26" t="s">
        <v>9</v>
      </c>
      <c r="X33" s="50" t="s">
        <v>10</v>
      </c>
    </row>
    <row r="34" spans="1:26">
      <c r="A34" s="19" t="s">
        <v>1</v>
      </c>
      <c r="B34" s="8" t="s">
        <v>2</v>
      </c>
      <c r="C34" s="7"/>
      <c r="D34" s="9">
        <v>1</v>
      </c>
      <c r="E34" s="7">
        <v>2</v>
      </c>
      <c r="F34" s="7">
        <v>3</v>
      </c>
      <c r="G34" s="7">
        <v>4</v>
      </c>
      <c r="H34" s="7">
        <v>5</v>
      </c>
      <c r="I34" s="7">
        <v>6</v>
      </c>
      <c r="J34" s="7">
        <v>7</v>
      </c>
      <c r="K34" s="7">
        <v>8</v>
      </c>
      <c r="L34" s="7">
        <v>9</v>
      </c>
      <c r="M34" s="7">
        <v>10</v>
      </c>
      <c r="N34" s="7">
        <v>11</v>
      </c>
      <c r="O34" s="7">
        <v>12</v>
      </c>
      <c r="P34" s="7">
        <v>13</v>
      </c>
      <c r="Q34" s="7">
        <v>14</v>
      </c>
      <c r="R34" s="77">
        <v>6</v>
      </c>
      <c r="S34" s="78" t="s">
        <v>0</v>
      </c>
      <c r="T34" s="78">
        <v>8</v>
      </c>
      <c r="U34" s="78"/>
      <c r="V34" s="8" t="s">
        <v>8</v>
      </c>
      <c r="W34" s="29" t="s">
        <v>11</v>
      </c>
      <c r="X34" s="51" t="s">
        <v>11</v>
      </c>
    </row>
    <row r="35" spans="1:26">
      <c r="A35" s="57">
        <v>4</v>
      </c>
      <c r="B35" s="128" t="s">
        <v>96</v>
      </c>
      <c r="C35" s="128" t="s">
        <v>306</v>
      </c>
      <c r="D35" s="43"/>
      <c r="E35" s="43">
        <v>1</v>
      </c>
      <c r="F35" s="43"/>
      <c r="G35" s="43"/>
      <c r="H35" s="43"/>
      <c r="I35" s="43"/>
      <c r="J35" s="43"/>
      <c r="K35" s="43"/>
      <c r="L35" s="43"/>
      <c r="M35" s="43">
        <v>1</v>
      </c>
      <c r="N35" s="43"/>
      <c r="O35" s="43"/>
      <c r="P35" s="43"/>
      <c r="Q35" s="43"/>
      <c r="R35" s="43"/>
      <c r="S35" s="43"/>
      <c r="T35" s="43"/>
      <c r="U35" s="43"/>
      <c r="V35" s="43"/>
      <c r="W35" s="44">
        <v>111.04</v>
      </c>
      <c r="X35" s="45">
        <f>W35+(SUM(D35:Q35)*5)+R35+S35+T35+V35</f>
        <v>121.04</v>
      </c>
      <c r="Y35">
        <v>1</v>
      </c>
    </row>
    <row r="36" spans="1:26">
      <c r="A36" s="57">
        <v>5</v>
      </c>
      <c r="B36" s="128" t="s">
        <v>307</v>
      </c>
      <c r="C36" s="128" t="s">
        <v>85</v>
      </c>
      <c r="D36" s="43">
        <v>1</v>
      </c>
      <c r="E36" s="43">
        <v>1</v>
      </c>
      <c r="F36" s="43"/>
      <c r="G36" s="43"/>
      <c r="H36" s="43"/>
      <c r="I36" s="43"/>
      <c r="J36" s="43"/>
      <c r="K36" s="43"/>
      <c r="L36" s="43"/>
      <c r="M36" s="43">
        <v>1</v>
      </c>
      <c r="N36" s="43"/>
      <c r="O36" s="43"/>
      <c r="P36" s="43"/>
      <c r="Q36" s="43"/>
      <c r="R36" s="43"/>
      <c r="S36" s="43"/>
      <c r="T36" s="43"/>
      <c r="U36" s="43"/>
      <c r="V36" s="43"/>
      <c r="W36" s="44">
        <v>110.07</v>
      </c>
      <c r="X36" s="45">
        <f>W36+(SUM(D36:Q36)*5)+R36+S36+T36+V36</f>
        <v>125.07</v>
      </c>
      <c r="Y36">
        <v>2</v>
      </c>
    </row>
    <row r="37" spans="1:26">
      <c r="A37" s="58">
        <v>1</v>
      </c>
      <c r="B37" s="128" t="s">
        <v>305</v>
      </c>
      <c r="C37" s="128" t="s">
        <v>67</v>
      </c>
      <c r="D37" s="43"/>
      <c r="E37" s="43">
        <v>1</v>
      </c>
      <c r="F37" s="43"/>
      <c r="G37" s="43"/>
      <c r="H37" s="43">
        <v>1</v>
      </c>
      <c r="I37" s="43"/>
      <c r="J37" s="43"/>
      <c r="K37" s="43"/>
      <c r="L37" s="43"/>
      <c r="M37" s="43">
        <v>1</v>
      </c>
      <c r="N37" s="43">
        <v>1</v>
      </c>
      <c r="O37" s="43"/>
      <c r="P37" s="43"/>
      <c r="Q37" s="43"/>
      <c r="R37" s="43"/>
      <c r="S37" s="43"/>
      <c r="T37" s="43"/>
      <c r="U37" s="43"/>
      <c r="V37" s="43"/>
      <c r="W37" s="44">
        <v>108.37</v>
      </c>
      <c r="X37" s="45">
        <f>W37+(SUM(D37:Q37)*5)+R37+S37+T37+V37</f>
        <v>128.37</v>
      </c>
      <c r="Y37">
        <v>3</v>
      </c>
      <c r="Z37" s="81"/>
    </row>
    <row r="38" spans="1:26">
      <c r="A38" s="58">
        <v>2</v>
      </c>
      <c r="B38" s="128" t="s">
        <v>98</v>
      </c>
      <c r="C38" s="128" t="s">
        <v>99</v>
      </c>
      <c r="D38" s="43">
        <v>1</v>
      </c>
      <c r="E38" s="43"/>
      <c r="F38" s="43"/>
      <c r="G38" s="43"/>
      <c r="H38" s="43"/>
      <c r="I38" s="43"/>
      <c r="J38" s="43">
        <v>1</v>
      </c>
      <c r="K38" s="43"/>
      <c r="L38" s="43"/>
      <c r="M38" s="43"/>
      <c r="N38" s="43">
        <v>1</v>
      </c>
      <c r="O38" s="43">
        <v>1</v>
      </c>
      <c r="P38" s="43"/>
      <c r="Q38" s="43"/>
      <c r="R38" s="43"/>
      <c r="S38" s="43"/>
      <c r="T38" s="43"/>
      <c r="U38" s="43"/>
      <c r="V38" s="43"/>
      <c r="W38" s="44">
        <v>112.32</v>
      </c>
      <c r="X38" s="45">
        <f>W38+(SUM(D38:Q38)*5)+R38+S38+T38+V38</f>
        <v>132.32</v>
      </c>
      <c r="Y38">
        <v>4</v>
      </c>
      <c r="Z38" s="88"/>
    </row>
    <row r="39" spans="1:26">
      <c r="A39" s="58">
        <v>3</v>
      </c>
      <c r="B39" s="128" t="s">
        <v>72</v>
      </c>
      <c r="C39" s="128" t="s">
        <v>320</v>
      </c>
      <c r="D39" s="43"/>
      <c r="E39" s="43"/>
      <c r="F39" s="43"/>
      <c r="G39" s="43"/>
      <c r="H39" s="43"/>
      <c r="I39" s="43"/>
      <c r="J39" s="43"/>
      <c r="K39" s="43"/>
      <c r="L39" s="43"/>
      <c r="M39" s="43">
        <v>1</v>
      </c>
      <c r="N39" s="43">
        <v>1</v>
      </c>
      <c r="O39" s="43">
        <v>1</v>
      </c>
      <c r="P39" s="43"/>
      <c r="Q39" s="43"/>
      <c r="R39" s="43"/>
      <c r="S39" s="43"/>
      <c r="T39" s="43"/>
      <c r="U39" s="43"/>
      <c r="V39" s="43"/>
      <c r="W39" s="44">
        <v>120.31</v>
      </c>
      <c r="X39" s="45">
        <f>W39+(SUM(D39:Q39)*5)+R39+S39+T39+V39</f>
        <v>135.31</v>
      </c>
      <c r="Y39">
        <v>5</v>
      </c>
    </row>
    <row r="40" spans="1:26">
      <c r="A40" s="177"/>
      <c r="B40" s="184"/>
      <c r="C40" s="15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52"/>
      <c r="X40" s="33"/>
    </row>
    <row r="41" spans="1:26" ht="13.5" thickBot="1">
      <c r="B41" s="95"/>
      <c r="C41" s="9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52"/>
      <c r="X41" s="33"/>
    </row>
    <row r="42" spans="1:26" ht="13.5" thickBot="1">
      <c r="B42" s="193" t="s">
        <v>300</v>
      </c>
      <c r="C42" s="6"/>
      <c r="D42" s="194" t="s">
        <v>4</v>
      </c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6"/>
      <c r="R42" s="194" t="s">
        <v>7</v>
      </c>
      <c r="S42" s="195"/>
      <c r="T42" s="195"/>
      <c r="U42" s="195"/>
      <c r="V42" s="196"/>
      <c r="W42" s="26" t="s">
        <v>9</v>
      </c>
      <c r="X42" s="50" t="s">
        <v>10</v>
      </c>
    </row>
    <row r="43" spans="1:26">
      <c r="A43" s="19" t="s">
        <v>1</v>
      </c>
      <c r="B43" s="8" t="s">
        <v>2</v>
      </c>
      <c r="C43" s="7"/>
      <c r="D43" s="9">
        <v>1</v>
      </c>
      <c r="E43" s="7">
        <v>2</v>
      </c>
      <c r="F43" s="7">
        <v>3</v>
      </c>
      <c r="G43" s="7">
        <v>4</v>
      </c>
      <c r="H43" s="7">
        <v>5</v>
      </c>
      <c r="I43" s="7">
        <v>6</v>
      </c>
      <c r="J43" s="7">
        <v>7</v>
      </c>
      <c r="K43" s="7">
        <v>8</v>
      </c>
      <c r="L43" s="7">
        <v>9</v>
      </c>
      <c r="M43" s="7">
        <v>10</v>
      </c>
      <c r="N43" s="7">
        <v>11</v>
      </c>
      <c r="O43" s="7">
        <v>12</v>
      </c>
      <c r="P43" s="7">
        <v>13</v>
      </c>
      <c r="Q43" s="7">
        <v>14</v>
      </c>
      <c r="R43" s="77">
        <v>6</v>
      </c>
      <c r="S43" s="78" t="s">
        <v>0</v>
      </c>
      <c r="T43" s="78">
        <v>8</v>
      </c>
      <c r="U43" s="78"/>
      <c r="V43" s="82" t="s">
        <v>8</v>
      </c>
      <c r="W43" s="29" t="s">
        <v>11</v>
      </c>
      <c r="X43" s="51" t="s">
        <v>11</v>
      </c>
    </row>
    <row r="44" spans="1:26" ht="15">
      <c r="A44" s="61">
        <v>2</v>
      </c>
      <c r="B44" s="148" t="s">
        <v>260</v>
      </c>
      <c r="C44" s="148" t="s">
        <v>261</v>
      </c>
      <c r="D44" s="43"/>
      <c r="E44" s="43"/>
      <c r="F44" s="43">
        <v>1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>
        <v>108.58</v>
      </c>
      <c r="X44" s="45">
        <f>W44+(SUM(D44:Q44)*5)+R44+S44+T44+V44</f>
        <v>113.58</v>
      </c>
      <c r="Y44">
        <v>1</v>
      </c>
      <c r="Z44" s="88"/>
    </row>
    <row r="45" spans="1:26">
      <c r="A45" s="61">
        <v>1</v>
      </c>
      <c r="B45" s="147" t="s">
        <v>264</v>
      </c>
      <c r="C45" s="147" t="s">
        <v>265</v>
      </c>
      <c r="D45" s="43"/>
      <c r="E45" s="43"/>
      <c r="F45" s="43"/>
      <c r="G45" s="43"/>
      <c r="H45" s="43"/>
      <c r="I45" s="43">
        <v>1</v>
      </c>
      <c r="J45" s="43"/>
      <c r="K45" s="43"/>
      <c r="L45" s="43"/>
      <c r="M45" s="43"/>
      <c r="N45" s="43">
        <v>1</v>
      </c>
      <c r="O45" s="43"/>
      <c r="P45" s="43"/>
      <c r="Q45" s="43"/>
      <c r="R45" s="43"/>
      <c r="S45" s="43"/>
      <c r="T45" s="43"/>
      <c r="U45" s="43"/>
      <c r="V45" s="43"/>
      <c r="W45" s="44">
        <v>112.08</v>
      </c>
      <c r="X45" s="45">
        <f>W45+(SUM(D45:Q45)*5)+R45+S45+T45+V45</f>
        <v>122.08</v>
      </c>
      <c r="Y45">
        <v>2</v>
      </c>
      <c r="Z45" s="88"/>
    </row>
    <row r="46" spans="1:26">
      <c r="A46" s="62"/>
      <c r="B46" s="155"/>
      <c r="C46" s="155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52"/>
      <c r="X46" s="33"/>
    </row>
    <row r="47" spans="1:26">
      <c r="A47" s="62"/>
      <c r="B47" s="155"/>
      <c r="C47" s="155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52"/>
      <c r="X47" s="33"/>
    </row>
    <row r="48" spans="1:26" ht="13.5" thickBot="1">
      <c r="B48" s="94"/>
      <c r="C48" s="9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52"/>
      <c r="X48" s="33"/>
    </row>
    <row r="49" spans="1:26" ht="13.5" thickBot="1">
      <c r="B49" s="193" t="s">
        <v>38</v>
      </c>
      <c r="C49" s="6"/>
      <c r="D49" s="194" t="s">
        <v>4</v>
      </c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6"/>
      <c r="R49" s="194" t="s">
        <v>7</v>
      </c>
      <c r="S49" s="195"/>
      <c r="T49" s="195"/>
      <c r="U49" s="195"/>
      <c r="V49" s="196"/>
      <c r="W49" s="26" t="s">
        <v>9</v>
      </c>
      <c r="X49" s="50" t="s">
        <v>10</v>
      </c>
    </row>
    <row r="50" spans="1:26">
      <c r="A50" s="19" t="s">
        <v>1</v>
      </c>
      <c r="B50" s="8" t="s">
        <v>2</v>
      </c>
      <c r="C50" s="7"/>
      <c r="D50" s="9">
        <v>1</v>
      </c>
      <c r="E50" s="7">
        <v>2</v>
      </c>
      <c r="F50" s="7">
        <v>3</v>
      </c>
      <c r="G50" s="7">
        <v>4</v>
      </c>
      <c r="H50" s="7">
        <v>5</v>
      </c>
      <c r="I50" s="7">
        <v>6</v>
      </c>
      <c r="J50" s="7">
        <v>7</v>
      </c>
      <c r="K50" s="7">
        <v>8</v>
      </c>
      <c r="L50" s="7">
        <v>9</v>
      </c>
      <c r="M50" s="7">
        <v>10</v>
      </c>
      <c r="N50" s="7">
        <v>11</v>
      </c>
      <c r="O50" s="7">
        <v>12</v>
      </c>
      <c r="P50" s="7">
        <v>13</v>
      </c>
      <c r="Q50" s="7">
        <v>14</v>
      </c>
      <c r="R50" s="77">
        <v>6</v>
      </c>
      <c r="S50" s="78" t="s">
        <v>0</v>
      </c>
      <c r="T50" s="78">
        <v>8</v>
      </c>
      <c r="U50" s="78"/>
      <c r="V50" s="82" t="s">
        <v>8</v>
      </c>
      <c r="W50" s="29" t="s">
        <v>11</v>
      </c>
      <c r="X50" s="51" t="s">
        <v>11</v>
      </c>
    </row>
    <row r="51" spans="1:26">
      <c r="A51" s="61">
        <v>3</v>
      </c>
      <c r="B51" s="147" t="s">
        <v>43</v>
      </c>
      <c r="C51" s="146" t="s">
        <v>272</v>
      </c>
      <c r="D51" s="43"/>
      <c r="E51" s="43">
        <v>1</v>
      </c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>
        <v>102.05</v>
      </c>
      <c r="X51" s="45">
        <f>W51+(SUM(D51:Q51)*5)+R51+S51+T51+V51</f>
        <v>107.05</v>
      </c>
      <c r="Y51">
        <v>1</v>
      </c>
      <c r="Z51" s="88"/>
    </row>
    <row r="52" spans="1:26">
      <c r="A52" s="61">
        <v>4</v>
      </c>
      <c r="B52" s="147" t="s">
        <v>279</v>
      </c>
      <c r="C52" s="147" t="s">
        <v>319</v>
      </c>
      <c r="D52" s="43">
        <v>1</v>
      </c>
      <c r="E52" s="43">
        <v>1</v>
      </c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>
        <v>100.53</v>
      </c>
      <c r="X52" s="45">
        <f>W52+(SUM(D52:Q52)*5)+R52+S52+T52+V52</f>
        <v>110.53</v>
      </c>
      <c r="Y52">
        <v>2</v>
      </c>
    </row>
    <row r="53" spans="1:26">
      <c r="A53" s="61">
        <v>1</v>
      </c>
      <c r="B53" s="147" t="s">
        <v>285</v>
      </c>
      <c r="C53" s="147" t="s">
        <v>286</v>
      </c>
      <c r="D53" s="43"/>
      <c r="E53" s="43"/>
      <c r="F53" s="43"/>
      <c r="G53" s="43"/>
      <c r="H53" s="43"/>
      <c r="I53" s="43"/>
      <c r="J53" s="43"/>
      <c r="K53" s="43"/>
      <c r="L53" s="43"/>
      <c r="M53" s="43">
        <v>1</v>
      </c>
      <c r="N53" s="43"/>
      <c r="O53" s="43"/>
      <c r="P53" s="43"/>
      <c r="Q53" s="43"/>
      <c r="R53" s="43"/>
      <c r="S53" s="43"/>
      <c r="T53" s="43"/>
      <c r="U53" s="43"/>
      <c r="V53" s="43"/>
      <c r="W53" s="44">
        <v>107.41</v>
      </c>
      <c r="X53" s="45">
        <f>W53+(SUM(D53:Q53)*5)+R53+S53+T53+V53</f>
        <v>112.41</v>
      </c>
      <c r="Y53">
        <v>3</v>
      </c>
      <c r="Z53" s="88"/>
    </row>
    <row r="54" spans="1:26" ht="15">
      <c r="A54" s="61">
        <v>2</v>
      </c>
      <c r="B54" s="148" t="s">
        <v>288</v>
      </c>
      <c r="C54" s="148" t="s">
        <v>289</v>
      </c>
      <c r="D54" s="43">
        <v>1</v>
      </c>
      <c r="E54" s="43">
        <v>1</v>
      </c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>
        <v>110.12</v>
      </c>
      <c r="X54" s="45">
        <f>W54+(SUM(D54:Q54)*5)+R54+S54+T54+V54</f>
        <v>120.12</v>
      </c>
      <c r="Y54">
        <v>4</v>
      </c>
      <c r="Z54" s="88"/>
    </row>
  </sheetData>
  <mergeCells count="11">
    <mergeCell ref="D49:Q49"/>
    <mergeCell ref="R49:V49"/>
    <mergeCell ref="D42:Q42"/>
    <mergeCell ref="R42:V42"/>
    <mergeCell ref="D1:X1"/>
    <mergeCell ref="D3:Q3"/>
    <mergeCell ref="R3:V3"/>
    <mergeCell ref="D33:Q33"/>
    <mergeCell ref="R33:V33"/>
    <mergeCell ref="H13:V13"/>
    <mergeCell ref="D24:Q24"/>
  </mergeCells>
  <phoneticPr fontId="1" type="noConversion"/>
  <pageMargins left="0.25" right="0.25" top="0.75" bottom="0.75" header="0.3" footer="0.3"/>
  <pageSetup paperSize="9" orientation="landscape" r:id="rId1"/>
  <headerFooter alignWithMargins="0"/>
  <rowBreaks count="1" manualBreakCount="1">
    <brk id="31" max="16383" man="1"/>
  </rowBreaks>
  <colBreaks count="2" manualBreakCount="2">
    <brk id="37" max="1048575" man="1"/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6"/>
  <sheetViews>
    <sheetView zoomScaleNormal="100" workbookViewId="0">
      <pane xSplit="1" topLeftCell="D1" activePane="topRight" state="frozen"/>
      <selection pane="topRight" activeCell="A3" sqref="A3"/>
    </sheetView>
  </sheetViews>
  <sheetFormatPr defaultRowHeight="12.75"/>
  <cols>
    <col min="1" max="1" width="20.7109375" customWidth="1"/>
    <col min="2" max="2" width="21.7109375" customWidth="1"/>
    <col min="3" max="3" width="8.28515625" customWidth="1"/>
    <col min="4" max="13" width="2.28515625" customWidth="1"/>
    <col min="14" max="14" width="2.28515625" style="4" customWidth="1"/>
    <col min="15" max="18" width="2.28515625" customWidth="1"/>
    <col min="19" max="23" width="4.28515625" customWidth="1"/>
    <col min="24" max="24" width="5.7109375" style="75" customWidth="1"/>
    <col min="25" max="25" width="5.7109375" style="127" customWidth="1"/>
    <col min="26" max="40" width="2.28515625" customWidth="1"/>
    <col min="41" max="45" width="4.28515625" customWidth="1"/>
    <col min="46" max="46" width="5.7109375" style="30" customWidth="1"/>
    <col min="47" max="47" width="5.7109375" style="38" customWidth="1"/>
    <col min="48" max="48" width="7" style="42" customWidth="1"/>
    <col min="49" max="49" width="5.7109375" style="13" customWidth="1"/>
  </cols>
  <sheetData>
    <row r="1" spans="1:50">
      <c r="A1" s="14" t="s">
        <v>29</v>
      </c>
      <c r="B1" s="63"/>
      <c r="C1" s="63"/>
      <c r="D1" s="197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9"/>
      <c r="Z1" s="197" t="s">
        <v>17</v>
      </c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9"/>
      <c r="AV1" s="39"/>
      <c r="AW1" s="15"/>
    </row>
    <row r="2" spans="1:50">
      <c r="A2" s="16" t="s">
        <v>32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3"/>
      <c r="N2" s="6"/>
      <c r="O2" s="3"/>
      <c r="P2" s="3"/>
      <c r="Q2" s="3"/>
      <c r="R2" s="3"/>
      <c r="S2" s="3"/>
      <c r="T2" s="3"/>
      <c r="U2" s="3"/>
      <c r="V2" s="3"/>
      <c r="W2" s="3"/>
      <c r="X2" s="70"/>
      <c r="Y2" s="124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27"/>
      <c r="AU2" s="35"/>
      <c r="AV2" s="40"/>
      <c r="AW2" s="17"/>
    </row>
    <row r="3" spans="1:50">
      <c r="A3" s="1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3"/>
      <c r="P3" s="3"/>
      <c r="Q3" s="3"/>
      <c r="R3" s="3"/>
      <c r="S3" s="3"/>
      <c r="T3" s="3"/>
      <c r="U3" s="3"/>
      <c r="V3" s="3"/>
      <c r="W3" s="3"/>
      <c r="X3" s="70"/>
      <c r="Y3" s="124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27"/>
      <c r="AU3" s="35"/>
      <c r="AV3" s="40"/>
      <c r="AW3" s="17"/>
    </row>
    <row r="4" spans="1:50">
      <c r="A4" s="1"/>
      <c r="B4" s="3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1"/>
      <c r="X4" s="71"/>
      <c r="Y4" s="124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27"/>
      <c r="AU4" s="35"/>
      <c r="AV4" s="40"/>
      <c r="AW4" s="17"/>
    </row>
    <row r="5" spans="1:50">
      <c r="A5" s="5"/>
      <c r="B5" s="6"/>
      <c r="C5" s="6"/>
      <c r="D5" s="194" t="s">
        <v>3</v>
      </c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4" t="s">
        <v>6</v>
      </c>
      <c r="T5" s="195"/>
      <c r="U5" s="195"/>
      <c r="V5" s="195"/>
      <c r="W5" s="196"/>
      <c r="X5" s="71"/>
      <c r="Y5" s="124" t="s">
        <v>16</v>
      </c>
      <c r="Z5" s="194" t="s">
        <v>3</v>
      </c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4" t="s">
        <v>6</v>
      </c>
      <c r="AP5" s="195"/>
      <c r="AQ5" s="195"/>
      <c r="AR5" s="195"/>
      <c r="AS5" s="196"/>
      <c r="AT5" s="28"/>
      <c r="AU5" s="36" t="s">
        <v>13</v>
      </c>
      <c r="AV5" s="40" t="s">
        <v>14</v>
      </c>
      <c r="AW5" s="17"/>
    </row>
    <row r="6" spans="1:50">
      <c r="A6" s="5" t="s">
        <v>2</v>
      </c>
      <c r="B6" s="6" t="s">
        <v>74</v>
      </c>
      <c r="C6" s="6" t="s">
        <v>75</v>
      </c>
      <c r="D6" s="194" t="s">
        <v>4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4" t="s">
        <v>7</v>
      </c>
      <c r="T6" s="195"/>
      <c r="U6" s="195"/>
      <c r="V6" s="195"/>
      <c r="W6" s="196"/>
      <c r="X6" s="72" t="s">
        <v>9</v>
      </c>
      <c r="Y6" s="124" t="s">
        <v>10</v>
      </c>
      <c r="Z6" s="194" t="s">
        <v>4</v>
      </c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4" t="s">
        <v>7</v>
      </c>
      <c r="AP6" s="195"/>
      <c r="AQ6" s="195"/>
      <c r="AR6" s="195"/>
      <c r="AS6" s="196"/>
      <c r="AT6" s="26" t="s">
        <v>9</v>
      </c>
      <c r="AU6" s="36" t="s">
        <v>10</v>
      </c>
      <c r="AV6" s="40" t="s">
        <v>10</v>
      </c>
      <c r="AW6" s="17"/>
    </row>
    <row r="7" spans="1:50" ht="15" customHeight="1">
      <c r="A7" s="128"/>
      <c r="B7" s="7"/>
      <c r="C7" s="7"/>
      <c r="D7" s="9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172">
        <v>10</v>
      </c>
      <c r="N7" s="172">
        <v>11</v>
      </c>
      <c r="O7" s="172">
        <v>12</v>
      </c>
      <c r="P7" s="172">
        <v>13</v>
      </c>
      <c r="Q7" s="172">
        <v>14</v>
      </c>
      <c r="R7" s="172">
        <v>15</v>
      </c>
      <c r="S7" s="77">
        <v>6</v>
      </c>
      <c r="T7" s="78"/>
      <c r="U7" s="78">
        <v>9</v>
      </c>
      <c r="V7" s="78" t="s">
        <v>0</v>
      </c>
      <c r="W7" s="8" t="s">
        <v>8</v>
      </c>
      <c r="X7" s="73" t="s">
        <v>11</v>
      </c>
      <c r="Y7" s="125" t="s">
        <v>11</v>
      </c>
      <c r="Z7" s="9">
        <v>1</v>
      </c>
      <c r="AA7" s="7">
        <v>2</v>
      </c>
      <c r="AB7" s="7">
        <v>3</v>
      </c>
      <c r="AC7" s="7">
        <v>4</v>
      </c>
      <c r="AD7" s="7">
        <v>5</v>
      </c>
      <c r="AE7" s="7">
        <v>6</v>
      </c>
      <c r="AF7" s="7">
        <v>7</v>
      </c>
      <c r="AG7" s="7">
        <v>8</v>
      </c>
      <c r="AH7" s="7">
        <v>9</v>
      </c>
      <c r="AI7" s="172">
        <v>10</v>
      </c>
      <c r="AJ7" s="172">
        <v>11</v>
      </c>
      <c r="AK7" s="172">
        <v>12</v>
      </c>
      <c r="AL7" s="172">
        <v>13</v>
      </c>
      <c r="AM7" s="172">
        <v>14</v>
      </c>
      <c r="AN7" s="172">
        <v>15</v>
      </c>
      <c r="AO7" s="77">
        <v>6</v>
      </c>
      <c r="AP7" s="78"/>
      <c r="AQ7" s="78">
        <v>9</v>
      </c>
      <c r="AR7" s="78" t="s">
        <v>0</v>
      </c>
      <c r="AS7" s="8" t="s">
        <v>8</v>
      </c>
      <c r="AT7" s="29" t="s">
        <v>11</v>
      </c>
      <c r="AU7" s="37" t="s">
        <v>11</v>
      </c>
      <c r="AV7" s="41" t="s">
        <v>11</v>
      </c>
      <c r="AW7" s="22" t="s">
        <v>15</v>
      </c>
    </row>
    <row r="8" spans="1:50">
      <c r="A8" s="128" t="s">
        <v>303</v>
      </c>
      <c r="B8" s="128" t="s">
        <v>80</v>
      </c>
      <c r="C8" s="161">
        <v>245</v>
      </c>
      <c r="D8" s="104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4"/>
      <c r="T8" s="84"/>
      <c r="U8" s="84"/>
      <c r="V8" s="84"/>
      <c r="W8" s="84"/>
      <c r="X8" s="105">
        <v>116.74</v>
      </c>
      <c r="Y8" s="126">
        <f t="shared" ref="Y8:Y26" si="0">X8+(SUM(D8:R8)*5)+S8+U8+V8+W8</f>
        <v>116.74</v>
      </c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4"/>
      <c r="AP8" s="84"/>
      <c r="AQ8" s="84"/>
      <c r="AR8" s="84"/>
      <c r="AS8" s="84"/>
      <c r="AT8" s="105">
        <v>111.26</v>
      </c>
      <c r="AU8" s="80">
        <f t="shared" ref="AU8:AU26" si="1">AT8+(SUM(Z8:AN8)*5)+AO8+AQ8+AR8+AS8</f>
        <v>111.26</v>
      </c>
      <c r="AV8" s="158">
        <f t="shared" ref="AV8:AV26" si="2">SUM(AU8,Y8)</f>
        <v>228</v>
      </c>
      <c r="AW8" s="111">
        <v>1</v>
      </c>
    </row>
    <row r="9" spans="1:50">
      <c r="A9" s="128" t="s">
        <v>84</v>
      </c>
      <c r="B9" s="128" t="s">
        <v>85</v>
      </c>
      <c r="C9" s="161">
        <v>3009</v>
      </c>
      <c r="D9" s="179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43">
        <v>1</v>
      </c>
      <c r="Q9" s="112"/>
      <c r="R9" s="112"/>
      <c r="S9" s="157"/>
      <c r="T9" s="157"/>
      <c r="U9" s="157"/>
      <c r="V9" s="157"/>
      <c r="W9" s="157"/>
      <c r="X9" s="105">
        <v>116.68</v>
      </c>
      <c r="Y9" s="126">
        <f t="shared" si="0"/>
        <v>121.68</v>
      </c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57"/>
      <c r="AP9" s="157"/>
      <c r="AQ9" s="157"/>
      <c r="AR9" s="157"/>
      <c r="AS9" s="157"/>
      <c r="AT9" s="105">
        <v>112.73</v>
      </c>
      <c r="AU9" s="80">
        <f t="shared" si="1"/>
        <v>112.73</v>
      </c>
      <c r="AV9" s="158">
        <f t="shared" si="2"/>
        <v>234.41000000000003</v>
      </c>
      <c r="AW9" s="111">
        <v>2</v>
      </c>
    </row>
    <row r="10" spans="1:50">
      <c r="A10" s="128" t="s">
        <v>96</v>
      </c>
      <c r="B10" s="128" t="s">
        <v>97</v>
      </c>
      <c r="C10" s="161">
        <v>3679</v>
      </c>
      <c r="D10" s="85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>
        <v>1</v>
      </c>
      <c r="R10" s="43"/>
      <c r="S10" s="84"/>
      <c r="T10" s="84"/>
      <c r="U10" s="84"/>
      <c r="V10" s="84"/>
      <c r="W10" s="84"/>
      <c r="X10" s="105">
        <v>112.61</v>
      </c>
      <c r="Y10" s="126">
        <f t="shared" si="0"/>
        <v>117.61</v>
      </c>
      <c r="Z10" s="89"/>
      <c r="AA10" s="89"/>
      <c r="AB10" s="89"/>
      <c r="AC10" s="89"/>
      <c r="AD10" s="89"/>
      <c r="AE10" s="89"/>
      <c r="AF10" s="89"/>
      <c r="AG10" s="89"/>
      <c r="AH10" s="89">
        <v>1</v>
      </c>
      <c r="AI10" s="89"/>
      <c r="AJ10" s="89"/>
      <c r="AK10" s="89"/>
      <c r="AL10" s="89"/>
      <c r="AM10" s="89"/>
      <c r="AN10" s="89"/>
      <c r="AO10" s="84"/>
      <c r="AP10" s="84"/>
      <c r="AQ10" s="84"/>
      <c r="AR10" s="84"/>
      <c r="AS10" s="84"/>
      <c r="AT10" s="105">
        <v>114.69</v>
      </c>
      <c r="AU10" s="80">
        <f t="shared" si="1"/>
        <v>119.69</v>
      </c>
      <c r="AV10" s="158">
        <f t="shared" si="2"/>
        <v>237.3</v>
      </c>
      <c r="AW10" s="111">
        <v>3</v>
      </c>
      <c r="AX10" s="88"/>
    </row>
    <row r="11" spans="1:50">
      <c r="A11" s="128" t="s">
        <v>76</v>
      </c>
      <c r="B11" s="128" t="s">
        <v>77</v>
      </c>
      <c r="C11" s="161">
        <v>244</v>
      </c>
      <c r="D11" s="107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57"/>
      <c r="T11" s="157"/>
      <c r="U11" s="157"/>
      <c r="V11" s="157"/>
      <c r="W11" s="157"/>
      <c r="X11" s="105">
        <v>119.16</v>
      </c>
      <c r="Y11" s="126">
        <f t="shared" si="0"/>
        <v>119.16</v>
      </c>
      <c r="Z11" s="112"/>
      <c r="AA11" s="112"/>
      <c r="AB11" s="112"/>
      <c r="AC11" s="112"/>
      <c r="AD11" s="112"/>
      <c r="AE11" s="43"/>
      <c r="AF11" s="112"/>
      <c r="AG11" s="43">
        <v>1</v>
      </c>
      <c r="AH11" s="43"/>
      <c r="AI11" s="112"/>
      <c r="AJ11" s="112"/>
      <c r="AK11" s="112"/>
      <c r="AL11" s="43">
        <v>1</v>
      </c>
      <c r="AM11" s="112"/>
      <c r="AN11" s="112"/>
      <c r="AO11" s="157"/>
      <c r="AP11" s="157"/>
      <c r="AQ11" s="157"/>
      <c r="AR11" s="157"/>
      <c r="AS11" s="157"/>
      <c r="AT11" s="74">
        <v>116.5</v>
      </c>
      <c r="AU11" s="80">
        <f t="shared" si="1"/>
        <v>126.5</v>
      </c>
      <c r="AV11" s="158">
        <f t="shared" si="2"/>
        <v>245.66</v>
      </c>
      <c r="AW11" s="111">
        <v>4</v>
      </c>
    </row>
    <row r="12" spans="1:50">
      <c r="A12" s="128" t="s">
        <v>302</v>
      </c>
      <c r="B12" s="128" t="s">
        <v>83</v>
      </c>
      <c r="C12" s="161">
        <v>256</v>
      </c>
      <c r="D12" s="55"/>
      <c r="E12" s="47">
        <v>1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84"/>
      <c r="T12" s="84"/>
      <c r="U12" s="84"/>
      <c r="V12" s="84"/>
      <c r="W12" s="84"/>
      <c r="X12" s="105">
        <v>132.57</v>
      </c>
      <c r="Y12" s="126">
        <f t="shared" si="0"/>
        <v>137.57</v>
      </c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115"/>
      <c r="AK12" s="89"/>
      <c r="AL12" s="89"/>
      <c r="AM12" s="89"/>
      <c r="AN12" s="89"/>
      <c r="AO12" s="84"/>
      <c r="AP12" s="84"/>
      <c r="AQ12" s="84"/>
      <c r="AR12" s="84"/>
      <c r="AS12" s="84"/>
      <c r="AT12" s="105">
        <v>116.94</v>
      </c>
      <c r="AU12" s="80">
        <f t="shared" si="1"/>
        <v>116.94</v>
      </c>
      <c r="AV12" s="158">
        <f t="shared" si="2"/>
        <v>254.51</v>
      </c>
      <c r="AW12" s="111">
        <v>5</v>
      </c>
    </row>
    <row r="13" spans="1:50">
      <c r="A13" s="153" t="s">
        <v>98</v>
      </c>
      <c r="B13" s="114" t="s">
        <v>99</v>
      </c>
      <c r="C13" s="183">
        <v>3899</v>
      </c>
      <c r="D13" s="85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84"/>
      <c r="T13" s="84"/>
      <c r="U13" s="84"/>
      <c r="V13" s="84"/>
      <c r="W13" s="84"/>
      <c r="X13" s="105">
        <v>122.96</v>
      </c>
      <c r="Y13" s="126">
        <f t="shared" si="0"/>
        <v>122.96</v>
      </c>
      <c r="Z13" s="89"/>
      <c r="AA13" s="89"/>
      <c r="AB13" s="89"/>
      <c r="AC13" s="89"/>
      <c r="AD13" s="89"/>
      <c r="AE13" s="89"/>
      <c r="AF13" s="89"/>
      <c r="AG13" s="89">
        <v>1</v>
      </c>
      <c r="AH13" s="89"/>
      <c r="AI13" s="89">
        <v>1</v>
      </c>
      <c r="AJ13" s="89"/>
      <c r="AK13" s="89"/>
      <c r="AL13" s="89">
        <v>1</v>
      </c>
      <c r="AM13" s="89"/>
      <c r="AN13" s="89"/>
      <c r="AO13" s="84"/>
      <c r="AP13" s="84"/>
      <c r="AQ13" s="84"/>
      <c r="AR13" s="84"/>
      <c r="AS13" s="84"/>
      <c r="AT13" s="105">
        <v>119.51</v>
      </c>
      <c r="AU13" s="80">
        <f t="shared" si="1"/>
        <v>134.51</v>
      </c>
      <c r="AV13" s="158">
        <f t="shared" si="2"/>
        <v>257.46999999999997</v>
      </c>
      <c r="AW13" s="111">
        <v>6</v>
      </c>
      <c r="AX13" s="88"/>
    </row>
    <row r="14" spans="1:50">
      <c r="A14" s="128" t="s">
        <v>86</v>
      </c>
      <c r="B14" s="128" t="s">
        <v>87</v>
      </c>
      <c r="C14" s="161">
        <v>31</v>
      </c>
      <c r="D14" s="55"/>
      <c r="E14" s="47"/>
      <c r="F14" s="47"/>
      <c r="G14" s="47"/>
      <c r="H14" s="47"/>
      <c r="I14" s="47"/>
      <c r="J14" s="47"/>
      <c r="K14" s="47"/>
      <c r="L14" s="47">
        <v>1</v>
      </c>
      <c r="M14" s="47"/>
      <c r="N14" s="47"/>
      <c r="O14" s="47"/>
      <c r="P14" s="47">
        <v>1</v>
      </c>
      <c r="Q14" s="47"/>
      <c r="R14" s="47"/>
      <c r="S14" s="84"/>
      <c r="T14" s="84"/>
      <c r="U14" s="84"/>
      <c r="V14" s="84"/>
      <c r="W14" s="84"/>
      <c r="X14" s="105">
        <v>126.86</v>
      </c>
      <c r="Y14" s="126">
        <f t="shared" si="0"/>
        <v>136.86000000000001</v>
      </c>
      <c r="Z14" s="43"/>
      <c r="AA14" s="43"/>
      <c r="AB14" s="43"/>
      <c r="AC14" s="43"/>
      <c r="AD14" s="43">
        <v>1</v>
      </c>
      <c r="AE14" s="43">
        <v>1</v>
      </c>
      <c r="AF14" s="43"/>
      <c r="AG14" s="43"/>
      <c r="AH14" s="43"/>
      <c r="AI14" s="43"/>
      <c r="AJ14" s="43"/>
      <c r="AK14" s="43"/>
      <c r="AL14" s="43"/>
      <c r="AM14" s="43"/>
      <c r="AN14" s="43"/>
      <c r="AO14" s="84"/>
      <c r="AP14" s="84"/>
      <c r="AQ14" s="84"/>
      <c r="AR14" s="84"/>
      <c r="AS14" s="84"/>
      <c r="AT14" s="74">
        <v>115.46</v>
      </c>
      <c r="AU14" s="80">
        <f t="shared" si="1"/>
        <v>125.46</v>
      </c>
      <c r="AV14" s="158">
        <f t="shared" si="2"/>
        <v>262.32</v>
      </c>
      <c r="AW14" s="111">
        <v>7</v>
      </c>
    </row>
    <row r="15" spans="1:50">
      <c r="A15" s="128" t="s">
        <v>72</v>
      </c>
      <c r="B15" s="128" t="s">
        <v>73</v>
      </c>
      <c r="C15" s="128">
        <v>27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84"/>
      <c r="T15" s="84"/>
      <c r="U15" s="84"/>
      <c r="V15" s="84"/>
      <c r="W15" s="84"/>
      <c r="X15" s="105">
        <v>127.85</v>
      </c>
      <c r="Y15" s="126">
        <f t="shared" si="0"/>
        <v>127.85</v>
      </c>
      <c r="Z15" s="89"/>
      <c r="AA15" s="89"/>
      <c r="AB15" s="89"/>
      <c r="AC15" s="89"/>
      <c r="AD15" s="89">
        <v>1</v>
      </c>
      <c r="AE15" s="89"/>
      <c r="AF15" s="89"/>
      <c r="AG15" s="89"/>
      <c r="AH15" s="89"/>
      <c r="AI15" s="89"/>
      <c r="AJ15" s="89">
        <v>1</v>
      </c>
      <c r="AK15" s="89"/>
      <c r="AL15" s="89"/>
      <c r="AM15" s="89">
        <v>1</v>
      </c>
      <c r="AN15" s="89"/>
      <c r="AO15" s="84"/>
      <c r="AP15" s="84"/>
      <c r="AQ15" s="84"/>
      <c r="AR15" s="84"/>
      <c r="AS15" s="84"/>
      <c r="AT15" s="105">
        <v>119.81</v>
      </c>
      <c r="AU15" s="80">
        <f t="shared" si="1"/>
        <v>134.81</v>
      </c>
      <c r="AV15" s="158">
        <f t="shared" si="2"/>
        <v>262.65999999999997</v>
      </c>
      <c r="AW15" s="111">
        <v>8</v>
      </c>
    </row>
    <row r="16" spans="1:50">
      <c r="A16" s="128" t="s">
        <v>66</v>
      </c>
      <c r="B16" s="128" t="s">
        <v>67</v>
      </c>
      <c r="C16" s="128">
        <v>767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>
        <v>1</v>
      </c>
      <c r="O16" s="89"/>
      <c r="P16" s="89"/>
      <c r="Q16" s="89"/>
      <c r="R16" s="89"/>
      <c r="S16" s="84"/>
      <c r="T16" s="84"/>
      <c r="U16" s="84"/>
      <c r="V16" s="84"/>
      <c r="W16" s="84"/>
      <c r="X16" s="105">
        <v>134.63</v>
      </c>
      <c r="Y16" s="126">
        <f t="shared" si="0"/>
        <v>139.63</v>
      </c>
      <c r="Z16" s="89"/>
      <c r="AA16" s="89">
        <v>1</v>
      </c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4"/>
      <c r="AP16" s="84"/>
      <c r="AQ16" s="84"/>
      <c r="AR16" s="84"/>
      <c r="AS16" s="84"/>
      <c r="AT16" s="105">
        <v>123.94</v>
      </c>
      <c r="AU16" s="80">
        <f t="shared" si="1"/>
        <v>128.94</v>
      </c>
      <c r="AV16" s="158">
        <f t="shared" si="2"/>
        <v>268.57</v>
      </c>
      <c r="AW16" s="111">
        <v>9</v>
      </c>
    </row>
    <row r="17" spans="1:50">
      <c r="A17" s="129" t="s">
        <v>94</v>
      </c>
      <c r="B17" s="130" t="s">
        <v>95</v>
      </c>
      <c r="C17" s="130">
        <v>250</v>
      </c>
      <c r="D17" s="110"/>
      <c r="E17" s="110"/>
      <c r="F17" s="110"/>
      <c r="G17" s="110"/>
      <c r="H17" s="110"/>
      <c r="I17" s="89">
        <v>1</v>
      </c>
      <c r="J17" s="110"/>
      <c r="K17" s="110"/>
      <c r="L17" s="110"/>
      <c r="M17" s="110"/>
      <c r="N17" s="89">
        <v>1</v>
      </c>
      <c r="O17" s="110"/>
      <c r="P17" s="110"/>
      <c r="Q17" s="89">
        <v>1</v>
      </c>
      <c r="R17" s="110"/>
      <c r="S17" s="157"/>
      <c r="T17" s="157"/>
      <c r="U17" s="157"/>
      <c r="V17" s="157"/>
      <c r="W17" s="157"/>
      <c r="X17" s="105">
        <v>121.12</v>
      </c>
      <c r="Y17" s="126">
        <f t="shared" si="0"/>
        <v>136.12</v>
      </c>
      <c r="Z17" s="110"/>
      <c r="AA17" s="110"/>
      <c r="AB17" s="110"/>
      <c r="AC17" s="89">
        <v>1</v>
      </c>
      <c r="AD17" s="110"/>
      <c r="AE17" s="110"/>
      <c r="AF17" s="110"/>
      <c r="AG17" s="110"/>
      <c r="AH17" s="110"/>
      <c r="AI17" s="110"/>
      <c r="AJ17" s="110"/>
      <c r="AK17" s="110"/>
      <c r="AL17" s="110"/>
      <c r="AM17" s="89">
        <v>1</v>
      </c>
      <c r="AN17" s="110"/>
      <c r="AO17" s="157"/>
      <c r="AP17" s="157"/>
      <c r="AQ17" s="157"/>
      <c r="AR17" s="157"/>
      <c r="AS17" s="157"/>
      <c r="AT17" s="105">
        <v>122.56</v>
      </c>
      <c r="AU17" s="80">
        <f t="shared" si="1"/>
        <v>132.56</v>
      </c>
      <c r="AV17" s="158">
        <f t="shared" si="2"/>
        <v>268.68</v>
      </c>
      <c r="AW17" s="111">
        <v>10</v>
      </c>
    </row>
    <row r="18" spans="1:50">
      <c r="A18" s="128" t="s">
        <v>68</v>
      </c>
      <c r="B18" s="128" t="s">
        <v>69</v>
      </c>
      <c r="C18" s="128">
        <v>1545</v>
      </c>
      <c r="D18" s="43"/>
      <c r="E18" s="43">
        <v>1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84"/>
      <c r="T18" s="84"/>
      <c r="U18" s="84"/>
      <c r="V18" s="84"/>
      <c r="W18" s="84"/>
      <c r="X18" s="105">
        <v>136.79</v>
      </c>
      <c r="Y18" s="126">
        <f t="shared" si="0"/>
        <v>141.79</v>
      </c>
      <c r="Z18" s="89">
        <v>1</v>
      </c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4"/>
      <c r="AP18" s="84"/>
      <c r="AQ18" s="84"/>
      <c r="AR18" s="84"/>
      <c r="AS18" s="84"/>
      <c r="AT18" s="105">
        <v>128.38999999999999</v>
      </c>
      <c r="AU18" s="80">
        <f t="shared" si="1"/>
        <v>133.38999999999999</v>
      </c>
      <c r="AV18" s="158">
        <f t="shared" si="2"/>
        <v>275.17999999999995</v>
      </c>
      <c r="AW18" s="111">
        <v>11</v>
      </c>
    </row>
    <row r="19" spans="1:50">
      <c r="A19" s="128" t="s">
        <v>81</v>
      </c>
      <c r="B19" s="128" t="s">
        <v>82</v>
      </c>
      <c r="C19" s="128">
        <v>1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57"/>
      <c r="T19" s="157"/>
      <c r="U19" s="157"/>
      <c r="V19" s="157"/>
      <c r="W19" s="157"/>
      <c r="X19" s="105">
        <v>139.38999999999999</v>
      </c>
      <c r="Y19" s="126">
        <f t="shared" si="0"/>
        <v>139.38999999999999</v>
      </c>
      <c r="Z19" s="89">
        <v>1</v>
      </c>
      <c r="AA19" s="110"/>
      <c r="AB19" s="110"/>
      <c r="AC19" s="110"/>
      <c r="AD19" s="110"/>
      <c r="AE19" s="110"/>
      <c r="AF19" s="110"/>
      <c r="AG19" s="89">
        <v>1</v>
      </c>
      <c r="AH19" s="110"/>
      <c r="AI19" s="110"/>
      <c r="AJ19" s="110"/>
      <c r="AK19" s="110"/>
      <c r="AL19" s="110"/>
      <c r="AM19" s="110"/>
      <c r="AN19" s="110"/>
      <c r="AO19" s="157"/>
      <c r="AP19" s="157"/>
      <c r="AQ19" s="157"/>
      <c r="AR19" s="157"/>
      <c r="AS19" s="157"/>
      <c r="AT19" s="105">
        <v>130.41999999999999</v>
      </c>
      <c r="AU19" s="80">
        <f t="shared" si="1"/>
        <v>140.41999999999999</v>
      </c>
      <c r="AV19" s="178">
        <f t="shared" si="2"/>
        <v>279.80999999999995</v>
      </c>
      <c r="AW19" s="111">
        <v>12</v>
      </c>
    </row>
    <row r="20" spans="1:50">
      <c r="A20" s="128" t="s">
        <v>78</v>
      </c>
      <c r="B20" s="128" t="s">
        <v>79</v>
      </c>
      <c r="C20" s="128">
        <v>1877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84"/>
      <c r="T20" s="84"/>
      <c r="U20" s="84"/>
      <c r="V20" s="84"/>
      <c r="W20" s="84"/>
      <c r="X20" s="105">
        <v>130.99</v>
      </c>
      <c r="Y20" s="126">
        <f t="shared" si="0"/>
        <v>130.99</v>
      </c>
      <c r="Z20" s="106"/>
      <c r="AA20" s="106"/>
      <c r="AB20" s="106"/>
      <c r="AC20" s="106">
        <v>1</v>
      </c>
      <c r="AD20" s="106"/>
      <c r="AE20" s="106"/>
      <c r="AF20" s="106">
        <v>1</v>
      </c>
      <c r="AG20" s="106"/>
      <c r="AH20" s="106"/>
      <c r="AI20" s="106"/>
      <c r="AJ20" s="106"/>
      <c r="AK20" s="106"/>
      <c r="AL20" s="106">
        <v>1</v>
      </c>
      <c r="AM20" s="106">
        <v>1</v>
      </c>
      <c r="AN20" s="106"/>
      <c r="AO20" s="84"/>
      <c r="AP20" s="84"/>
      <c r="AQ20" s="84"/>
      <c r="AR20" s="84"/>
      <c r="AS20" s="84"/>
      <c r="AT20" s="105">
        <v>133.28</v>
      </c>
      <c r="AU20" s="80">
        <f t="shared" si="1"/>
        <v>153.28</v>
      </c>
      <c r="AV20" s="158">
        <f t="shared" si="2"/>
        <v>284.27</v>
      </c>
      <c r="AW20" s="111">
        <v>13</v>
      </c>
    </row>
    <row r="21" spans="1:50">
      <c r="A21" s="128" t="s">
        <v>70</v>
      </c>
      <c r="B21" s="128" t="s">
        <v>71</v>
      </c>
      <c r="C21" s="128">
        <v>1705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84"/>
      <c r="T21" s="84"/>
      <c r="U21" s="84"/>
      <c r="V21" s="84"/>
      <c r="W21" s="84"/>
      <c r="X21" s="105">
        <v>149.99</v>
      </c>
      <c r="Y21" s="126">
        <f t="shared" si="0"/>
        <v>149.99</v>
      </c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4"/>
      <c r="AP21" s="84"/>
      <c r="AQ21" s="84"/>
      <c r="AR21" s="84"/>
      <c r="AS21" s="84"/>
      <c r="AT21" s="105">
        <v>138.15</v>
      </c>
      <c r="AU21" s="80">
        <f t="shared" si="1"/>
        <v>138.15</v>
      </c>
      <c r="AV21" s="158">
        <f t="shared" si="2"/>
        <v>288.14</v>
      </c>
      <c r="AW21" s="111">
        <v>14</v>
      </c>
    </row>
    <row r="22" spans="1:50">
      <c r="A22" s="128" t="s">
        <v>92</v>
      </c>
      <c r="B22" s="128" t="s">
        <v>93</v>
      </c>
      <c r="C22" s="128">
        <v>4015</v>
      </c>
      <c r="D22" s="47">
        <v>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84"/>
      <c r="T22" s="84"/>
      <c r="U22" s="84"/>
      <c r="V22" s="84"/>
      <c r="W22" s="84"/>
      <c r="X22" s="105">
        <v>146.30000000000001</v>
      </c>
      <c r="Y22" s="126">
        <f t="shared" si="0"/>
        <v>151.30000000000001</v>
      </c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>
        <v>1</v>
      </c>
      <c r="AM22" s="43"/>
      <c r="AN22" s="43"/>
      <c r="AO22" s="84"/>
      <c r="AP22" s="84"/>
      <c r="AQ22" s="84"/>
      <c r="AR22" s="84"/>
      <c r="AS22" s="84"/>
      <c r="AT22" s="74">
        <v>132.27000000000001</v>
      </c>
      <c r="AU22" s="80">
        <f t="shared" si="1"/>
        <v>137.27000000000001</v>
      </c>
      <c r="AV22" s="158">
        <f t="shared" si="2"/>
        <v>288.57000000000005</v>
      </c>
      <c r="AW22" s="111">
        <v>15</v>
      </c>
    </row>
    <row r="23" spans="1:50">
      <c r="A23" s="128" t="s">
        <v>90</v>
      </c>
      <c r="B23" s="128" t="s">
        <v>91</v>
      </c>
      <c r="C23" s="128">
        <v>7</v>
      </c>
      <c r="D23" s="47"/>
      <c r="E23" s="47">
        <v>1</v>
      </c>
      <c r="F23" s="47"/>
      <c r="G23" s="47"/>
      <c r="H23" s="47"/>
      <c r="I23" s="47"/>
      <c r="J23" s="47"/>
      <c r="K23" s="47"/>
      <c r="L23" s="47"/>
      <c r="M23" s="47"/>
      <c r="N23" s="47"/>
      <c r="O23" s="47">
        <v>1</v>
      </c>
      <c r="P23" s="47">
        <v>1</v>
      </c>
      <c r="Q23" s="47"/>
      <c r="R23" s="47"/>
      <c r="S23" s="84"/>
      <c r="T23" s="84"/>
      <c r="U23" s="84"/>
      <c r="V23" s="84"/>
      <c r="W23" s="84"/>
      <c r="X23" s="105">
        <v>133.9</v>
      </c>
      <c r="Y23" s="126">
        <f t="shared" si="0"/>
        <v>148.9</v>
      </c>
      <c r="Z23" s="89"/>
      <c r="AA23" s="89">
        <v>1</v>
      </c>
      <c r="AB23" s="89"/>
      <c r="AC23" s="89">
        <v>1</v>
      </c>
      <c r="AD23" s="89"/>
      <c r="AE23" s="89"/>
      <c r="AF23" s="89"/>
      <c r="AG23" s="89">
        <v>1</v>
      </c>
      <c r="AH23" s="89"/>
      <c r="AI23" s="89"/>
      <c r="AJ23" s="89"/>
      <c r="AK23" s="89"/>
      <c r="AL23" s="89"/>
      <c r="AM23" s="89"/>
      <c r="AN23" s="89">
        <v>1</v>
      </c>
      <c r="AO23" s="84"/>
      <c r="AP23" s="84"/>
      <c r="AQ23" s="84"/>
      <c r="AR23" s="84"/>
      <c r="AS23" s="84"/>
      <c r="AT23" s="105">
        <v>124.59</v>
      </c>
      <c r="AU23" s="80">
        <f t="shared" si="1"/>
        <v>144.59</v>
      </c>
      <c r="AV23" s="158">
        <f t="shared" si="2"/>
        <v>293.49</v>
      </c>
      <c r="AW23" s="111">
        <v>16</v>
      </c>
    </row>
    <row r="24" spans="1:50">
      <c r="A24" s="153" t="s">
        <v>102</v>
      </c>
      <c r="B24" s="114" t="s">
        <v>103</v>
      </c>
      <c r="C24" s="114">
        <v>9</v>
      </c>
      <c r="D24" s="43"/>
      <c r="E24" s="43">
        <v>1</v>
      </c>
      <c r="F24" s="43"/>
      <c r="G24" s="43"/>
      <c r="H24" s="43"/>
      <c r="I24" s="43"/>
      <c r="J24" s="43"/>
      <c r="K24" s="43"/>
      <c r="L24" s="43"/>
      <c r="M24" s="43"/>
      <c r="N24" s="43">
        <v>1</v>
      </c>
      <c r="O24" s="43"/>
      <c r="P24" s="43">
        <v>1</v>
      </c>
      <c r="Q24" s="43">
        <v>1</v>
      </c>
      <c r="R24" s="43">
        <v>1</v>
      </c>
      <c r="S24" s="84"/>
      <c r="T24" s="84"/>
      <c r="U24" s="84"/>
      <c r="V24" s="84"/>
      <c r="W24" s="84"/>
      <c r="X24" s="105">
        <v>165.24</v>
      </c>
      <c r="Y24" s="126">
        <f t="shared" si="0"/>
        <v>190.24</v>
      </c>
      <c r="Z24" s="89">
        <v>1</v>
      </c>
      <c r="AA24" s="89">
        <v>1</v>
      </c>
      <c r="AB24" s="89"/>
      <c r="AC24" s="89"/>
      <c r="AD24" s="89"/>
      <c r="AE24" s="89"/>
      <c r="AF24" s="89"/>
      <c r="AG24" s="89"/>
      <c r="AH24" s="89"/>
      <c r="AI24" s="89"/>
      <c r="AJ24" s="89">
        <v>1</v>
      </c>
      <c r="AK24" s="89"/>
      <c r="AL24" s="89">
        <v>1</v>
      </c>
      <c r="AM24" s="89"/>
      <c r="AN24" s="89"/>
      <c r="AO24" s="84"/>
      <c r="AP24" s="84"/>
      <c r="AQ24" s="84"/>
      <c r="AR24" s="84"/>
      <c r="AS24" s="84"/>
      <c r="AT24" s="105">
        <v>151.49</v>
      </c>
      <c r="AU24" s="80">
        <f t="shared" si="1"/>
        <v>171.49</v>
      </c>
      <c r="AV24" s="158">
        <f t="shared" si="2"/>
        <v>361.73</v>
      </c>
      <c r="AW24" s="111">
        <v>17</v>
      </c>
      <c r="AX24" s="88"/>
    </row>
    <row r="25" spans="1:50">
      <c r="A25" s="128" t="s">
        <v>88</v>
      </c>
      <c r="B25" s="128" t="s">
        <v>89</v>
      </c>
      <c r="C25" s="128">
        <v>6</v>
      </c>
      <c r="D25" s="89"/>
      <c r="E25" s="89"/>
      <c r="F25" s="89"/>
      <c r="G25" s="89"/>
      <c r="H25" s="89"/>
      <c r="I25" s="89">
        <v>1</v>
      </c>
      <c r="J25" s="89"/>
      <c r="K25" s="89"/>
      <c r="L25" s="89"/>
      <c r="M25" s="89"/>
      <c r="N25" s="89"/>
      <c r="O25" s="89"/>
      <c r="P25" s="89"/>
      <c r="Q25" s="89"/>
      <c r="R25" s="89">
        <v>1</v>
      </c>
      <c r="S25" s="84"/>
      <c r="T25" s="84"/>
      <c r="U25" s="84"/>
      <c r="V25" s="84"/>
      <c r="W25" s="84"/>
      <c r="X25" s="105">
        <v>182.2</v>
      </c>
      <c r="Y25" s="126">
        <f t="shared" si="0"/>
        <v>192.2</v>
      </c>
      <c r="Z25" s="89"/>
      <c r="AA25" s="89"/>
      <c r="AB25" s="89"/>
      <c r="AC25" s="89">
        <v>1</v>
      </c>
      <c r="AD25" s="89"/>
      <c r="AE25" s="89"/>
      <c r="AF25" s="89"/>
      <c r="AG25" s="89"/>
      <c r="AH25" s="89"/>
      <c r="AI25" s="89"/>
      <c r="AJ25" s="89"/>
      <c r="AK25" s="89"/>
      <c r="AL25" s="89">
        <v>1</v>
      </c>
      <c r="AM25" s="89"/>
      <c r="AN25" s="89"/>
      <c r="AO25" s="84"/>
      <c r="AP25" s="84"/>
      <c r="AQ25" s="84"/>
      <c r="AR25" s="84"/>
      <c r="AS25" s="84"/>
      <c r="AT25" s="105">
        <v>166.66</v>
      </c>
      <c r="AU25" s="80">
        <f t="shared" si="1"/>
        <v>176.66</v>
      </c>
      <c r="AV25" s="158">
        <f t="shared" si="2"/>
        <v>368.86</v>
      </c>
      <c r="AW25" s="111">
        <v>18</v>
      </c>
    </row>
    <row r="26" spans="1:50">
      <c r="A26" s="153" t="s">
        <v>100</v>
      </c>
      <c r="B26" s="114" t="s">
        <v>101</v>
      </c>
      <c r="C26" s="114">
        <v>8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>
        <v>1</v>
      </c>
      <c r="R26" s="43"/>
      <c r="S26" s="84"/>
      <c r="T26" s="84"/>
      <c r="U26" s="84"/>
      <c r="V26" s="84"/>
      <c r="W26" s="84"/>
      <c r="X26" s="105">
        <v>198.11</v>
      </c>
      <c r="Y26" s="126">
        <f t="shared" si="0"/>
        <v>203.11</v>
      </c>
      <c r="Z26" s="89"/>
      <c r="AA26" s="89"/>
      <c r="AB26" s="89"/>
      <c r="AC26" s="89"/>
      <c r="AD26" s="89"/>
      <c r="AE26" s="89"/>
      <c r="AF26" s="89"/>
      <c r="AG26" s="89">
        <v>1</v>
      </c>
      <c r="AH26" s="89"/>
      <c r="AI26" s="89"/>
      <c r="AJ26" s="89"/>
      <c r="AK26" s="89"/>
      <c r="AL26" s="89"/>
      <c r="AM26" s="89"/>
      <c r="AN26" s="89"/>
      <c r="AO26" s="84"/>
      <c r="AP26" s="84"/>
      <c r="AQ26" s="84"/>
      <c r="AR26" s="84"/>
      <c r="AS26" s="84"/>
      <c r="AT26" s="105">
        <v>164.07</v>
      </c>
      <c r="AU26" s="80">
        <f t="shared" si="1"/>
        <v>169.07</v>
      </c>
      <c r="AV26" s="158">
        <f t="shared" si="2"/>
        <v>372.18</v>
      </c>
      <c r="AW26" s="111">
        <v>19</v>
      </c>
      <c r="AX26" s="88"/>
    </row>
  </sheetData>
  <autoFilter ref="A5:AU21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</autoFilter>
  <mergeCells count="10">
    <mergeCell ref="D6:R6"/>
    <mergeCell ref="S6:W6"/>
    <mergeCell ref="Z6:AN6"/>
    <mergeCell ref="AO6:AS6"/>
    <mergeCell ref="D1:Y1"/>
    <mergeCell ref="Z1:AU1"/>
    <mergeCell ref="D5:R5"/>
    <mergeCell ref="S5:W5"/>
    <mergeCell ref="Z5:AN5"/>
    <mergeCell ref="AO5:AS5"/>
  </mergeCells>
  <phoneticPr fontId="1" type="noConversion"/>
  <pageMargins left="0.74803149606299213" right="0.74803149606299213" top="0.98425196850393704" bottom="0.98425196850393704" header="0.51181102362204722" footer="0.51181102362204722"/>
  <pageSetup paperSize="287" scale="68" orientation="landscape" r:id="rId1"/>
  <headerFooter alignWithMargins="0"/>
  <colBreaks count="1" manualBreakCount="1">
    <brk id="4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4"/>
  <sheetViews>
    <sheetView zoomScaleNormal="100" workbookViewId="0">
      <pane xSplit="1" ySplit="7" topLeftCell="E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.75"/>
  <cols>
    <col min="1" max="1" width="21.42578125" customWidth="1"/>
    <col min="2" max="2" width="16.42578125" customWidth="1"/>
    <col min="3" max="3" width="11.140625" customWidth="1"/>
    <col min="4" max="18" width="2.28515625" customWidth="1"/>
    <col min="19" max="23" width="4.28515625" customWidth="1"/>
    <col min="24" max="24" width="5.7109375" style="30" customWidth="1"/>
    <col min="25" max="25" width="7.28515625" style="42" customWidth="1"/>
    <col min="26" max="40" width="2.28515625" customWidth="1"/>
    <col min="41" max="45" width="4.28515625" customWidth="1"/>
    <col min="46" max="46" width="6.140625" style="30" customWidth="1"/>
    <col min="47" max="47" width="5.7109375" style="38" customWidth="1"/>
    <col min="48" max="48" width="6.7109375" style="42" customWidth="1"/>
    <col min="49" max="49" width="8.85546875" style="13" customWidth="1"/>
  </cols>
  <sheetData>
    <row r="1" spans="1:49">
      <c r="A1" s="14" t="s">
        <v>5</v>
      </c>
      <c r="B1" s="63"/>
      <c r="C1" s="63"/>
      <c r="D1" s="197" t="s">
        <v>12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9"/>
      <c r="Z1" s="197" t="s">
        <v>17</v>
      </c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9"/>
      <c r="AV1" s="39"/>
      <c r="AW1" s="15"/>
    </row>
    <row r="2" spans="1:49">
      <c r="A2" s="16" t="s">
        <v>32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7"/>
      <c r="Y2" s="36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27"/>
      <c r="AU2" s="35"/>
      <c r="AV2" s="40"/>
      <c r="AW2" s="17"/>
    </row>
    <row r="3" spans="1:49">
      <c r="A3" s="1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7"/>
      <c r="Y3" s="36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27"/>
      <c r="AU3" s="35"/>
      <c r="AV3" s="40"/>
      <c r="AW3" s="17"/>
    </row>
    <row r="4" spans="1:49">
      <c r="A4" s="1"/>
      <c r="B4" s="3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"/>
      <c r="X4" s="28"/>
      <c r="Y4" s="36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27"/>
      <c r="AU4" s="35"/>
      <c r="AV4" s="40"/>
      <c r="AW4" s="17"/>
    </row>
    <row r="5" spans="1:49">
      <c r="A5" s="5"/>
      <c r="B5" s="6"/>
      <c r="C5" s="6"/>
      <c r="D5" s="194" t="s">
        <v>3</v>
      </c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4" t="s">
        <v>6</v>
      </c>
      <c r="T5" s="195"/>
      <c r="U5" s="195"/>
      <c r="V5" s="195"/>
      <c r="W5" s="196"/>
      <c r="X5" s="28"/>
      <c r="Y5" s="36" t="s">
        <v>16</v>
      </c>
      <c r="Z5" s="194" t="s">
        <v>3</v>
      </c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4" t="s">
        <v>6</v>
      </c>
      <c r="AP5" s="195"/>
      <c r="AQ5" s="195"/>
      <c r="AR5" s="195"/>
      <c r="AS5" s="196"/>
      <c r="AT5" s="28"/>
      <c r="AU5" s="36" t="s">
        <v>13</v>
      </c>
      <c r="AV5" s="40" t="s">
        <v>14</v>
      </c>
      <c r="AW5" s="17"/>
    </row>
    <row r="6" spans="1:49">
      <c r="A6" s="5"/>
      <c r="B6" s="6"/>
      <c r="C6" s="6"/>
      <c r="D6" s="194" t="s">
        <v>4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4" t="s">
        <v>7</v>
      </c>
      <c r="T6" s="195"/>
      <c r="U6" s="195"/>
      <c r="V6" s="195"/>
      <c r="W6" s="196"/>
      <c r="X6" s="26" t="s">
        <v>9</v>
      </c>
      <c r="Y6" s="36" t="s">
        <v>10</v>
      </c>
      <c r="Z6" s="194" t="s">
        <v>4</v>
      </c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4" t="s">
        <v>7</v>
      </c>
      <c r="AP6" s="195"/>
      <c r="AQ6" s="195"/>
      <c r="AR6" s="195"/>
      <c r="AS6" s="196"/>
      <c r="AT6" s="26" t="s">
        <v>9</v>
      </c>
      <c r="AU6" s="36" t="s">
        <v>10</v>
      </c>
      <c r="AV6" s="40" t="s">
        <v>10</v>
      </c>
      <c r="AW6" s="17"/>
    </row>
    <row r="7" spans="1:49">
      <c r="A7" s="8" t="s">
        <v>2</v>
      </c>
      <c r="B7" s="7" t="s">
        <v>32</v>
      </c>
      <c r="C7" s="173" t="s">
        <v>75</v>
      </c>
      <c r="D7" s="9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172">
        <v>10</v>
      </c>
      <c r="N7" s="172">
        <v>11</v>
      </c>
      <c r="O7" s="172">
        <v>12</v>
      </c>
      <c r="P7" s="172">
        <v>13</v>
      </c>
      <c r="Q7" s="172">
        <v>14</v>
      </c>
      <c r="R7" s="172">
        <v>15</v>
      </c>
      <c r="S7" s="77">
        <v>6</v>
      </c>
      <c r="T7" s="78"/>
      <c r="U7" s="78">
        <v>9</v>
      </c>
      <c r="V7" s="78" t="s">
        <v>0</v>
      </c>
      <c r="W7" s="8" t="s">
        <v>8</v>
      </c>
      <c r="X7" s="29" t="s">
        <v>11</v>
      </c>
      <c r="Y7" s="37" t="s">
        <v>11</v>
      </c>
      <c r="Z7" s="9">
        <v>1</v>
      </c>
      <c r="AA7" s="7">
        <v>2</v>
      </c>
      <c r="AB7" s="7">
        <v>3</v>
      </c>
      <c r="AC7" s="7">
        <v>4</v>
      </c>
      <c r="AD7" s="7">
        <v>5</v>
      </c>
      <c r="AE7" s="7">
        <v>6</v>
      </c>
      <c r="AF7" s="7">
        <v>7</v>
      </c>
      <c r="AG7" s="7">
        <v>8</v>
      </c>
      <c r="AH7" s="7">
        <v>9</v>
      </c>
      <c r="AI7" s="172">
        <v>10</v>
      </c>
      <c r="AJ7" s="172">
        <v>11</v>
      </c>
      <c r="AK7" s="172">
        <v>12</v>
      </c>
      <c r="AL7" s="172">
        <v>13</v>
      </c>
      <c r="AM7" s="172">
        <v>14</v>
      </c>
      <c r="AN7" s="172">
        <v>15</v>
      </c>
      <c r="AO7" s="77">
        <v>6</v>
      </c>
      <c r="AP7" s="78"/>
      <c r="AQ7" s="78">
        <v>9</v>
      </c>
      <c r="AR7" s="78" t="s">
        <v>0</v>
      </c>
      <c r="AS7" s="8" t="s">
        <v>8</v>
      </c>
      <c r="AT7" s="29" t="s">
        <v>11</v>
      </c>
      <c r="AU7" s="37" t="s">
        <v>11</v>
      </c>
      <c r="AV7" s="41" t="s">
        <v>11</v>
      </c>
      <c r="AW7" s="22" t="s">
        <v>15</v>
      </c>
    </row>
    <row r="8" spans="1:49" ht="13.5" customHeight="1">
      <c r="A8" s="128" t="s">
        <v>54</v>
      </c>
      <c r="B8" s="128" t="s">
        <v>55</v>
      </c>
      <c r="C8" s="128">
        <v>2110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84"/>
      <c r="T8" s="84"/>
      <c r="U8" s="84"/>
      <c r="V8" s="84"/>
      <c r="W8" s="84"/>
      <c r="X8" s="79">
        <v>103.5</v>
      </c>
      <c r="Y8" s="76">
        <f t="shared" ref="Y8:Y34" si="0">X8+(SUM(D8:R8)*5)+S8+U8+V8+W8</f>
        <v>103.5</v>
      </c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84"/>
      <c r="AP8" s="84"/>
      <c r="AQ8" s="84"/>
      <c r="AR8" s="84"/>
      <c r="AS8" s="84"/>
      <c r="AT8" s="90">
        <v>101.08</v>
      </c>
      <c r="AU8" s="105">
        <f t="shared" ref="AU8:AU34" si="1">AT8+(SUM(Z8:AN8)*5)+AO8+AQ8+AR8+AS8</f>
        <v>101.08</v>
      </c>
      <c r="AV8" s="80">
        <f t="shared" ref="AV8:AV34" si="2">SUM(AU8,Y8)</f>
        <v>204.57999999999998</v>
      </c>
      <c r="AW8" s="111">
        <v>1</v>
      </c>
    </row>
    <row r="9" spans="1:49">
      <c r="A9" s="131" t="s">
        <v>139</v>
      </c>
      <c r="B9" s="131" t="s">
        <v>140</v>
      </c>
      <c r="C9" s="131">
        <v>1469</v>
      </c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47">
        <v>1</v>
      </c>
      <c r="R9" s="108"/>
      <c r="S9" s="157"/>
      <c r="T9" s="157"/>
      <c r="U9" s="157"/>
      <c r="V9" s="157"/>
      <c r="W9" s="157"/>
      <c r="X9" s="79">
        <v>104.99</v>
      </c>
      <c r="Y9" s="76">
        <f t="shared" si="0"/>
        <v>109.99</v>
      </c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57"/>
      <c r="AP9" s="157"/>
      <c r="AQ9" s="157"/>
      <c r="AR9" s="157"/>
      <c r="AS9" s="157"/>
      <c r="AT9" s="90">
        <v>106.49</v>
      </c>
      <c r="AU9" s="105">
        <f t="shared" si="1"/>
        <v>106.49</v>
      </c>
      <c r="AV9" s="80">
        <f t="shared" si="2"/>
        <v>216.48</v>
      </c>
      <c r="AW9" s="111">
        <f>AW8+1</f>
        <v>2</v>
      </c>
    </row>
    <row r="10" spans="1:49">
      <c r="A10" s="128" t="s">
        <v>126</v>
      </c>
      <c r="B10" s="129" t="s">
        <v>127</v>
      </c>
      <c r="C10" s="164">
        <v>3518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10"/>
      <c r="O10" s="110"/>
      <c r="P10" s="110"/>
      <c r="Q10" s="110"/>
      <c r="R10" s="110"/>
      <c r="S10" s="157"/>
      <c r="T10" s="157"/>
      <c r="U10" s="157"/>
      <c r="V10" s="157"/>
      <c r="W10" s="157"/>
      <c r="X10" s="105">
        <v>111.49</v>
      </c>
      <c r="Y10" s="80">
        <f t="shared" si="0"/>
        <v>111.49</v>
      </c>
      <c r="Z10" s="110"/>
      <c r="AA10" s="110"/>
      <c r="AB10" s="110"/>
      <c r="AC10" s="110"/>
      <c r="AD10" s="89">
        <v>1</v>
      </c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57"/>
      <c r="AP10" s="157"/>
      <c r="AQ10" s="157"/>
      <c r="AR10" s="157"/>
      <c r="AS10" s="157"/>
      <c r="AT10" s="90">
        <v>108.95</v>
      </c>
      <c r="AU10" s="105">
        <f t="shared" si="1"/>
        <v>113.95</v>
      </c>
      <c r="AV10" s="80">
        <f t="shared" si="2"/>
        <v>225.44</v>
      </c>
      <c r="AW10" s="111">
        <f>AW9+1</f>
        <v>3</v>
      </c>
    </row>
    <row r="11" spans="1:49">
      <c r="A11" s="131" t="s">
        <v>104</v>
      </c>
      <c r="B11" s="131" t="s">
        <v>105</v>
      </c>
      <c r="C11" s="131">
        <v>50</v>
      </c>
      <c r="D11" s="47"/>
      <c r="E11" s="47"/>
      <c r="F11" s="47"/>
      <c r="G11" s="47"/>
      <c r="H11" s="47"/>
      <c r="I11" s="47"/>
      <c r="J11" s="47">
        <v>1</v>
      </c>
      <c r="K11" s="47"/>
      <c r="L11" s="47"/>
      <c r="M11" s="47"/>
      <c r="N11" s="47"/>
      <c r="O11" s="47"/>
      <c r="P11" s="47"/>
      <c r="Q11" s="47"/>
      <c r="R11" s="47">
        <v>1</v>
      </c>
      <c r="S11" s="84"/>
      <c r="T11" s="84"/>
      <c r="U11" s="84"/>
      <c r="V11" s="84"/>
      <c r="W11" s="84"/>
      <c r="X11" s="79">
        <v>104.22</v>
      </c>
      <c r="Y11" s="76">
        <f t="shared" si="0"/>
        <v>114.22</v>
      </c>
      <c r="Z11" s="47"/>
      <c r="AA11" s="47">
        <v>1</v>
      </c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>
        <v>1</v>
      </c>
      <c r="AO11" s="84"/>
      <c r="AP11" s="84"/>
      <c r="AQ11" s="84"/>
      <c r="AR11" s="84"/>
      <c r="AS11" s="84"/>
      <c r="AT11" s="90">
        <v>101.81</v>
      </c>
      <c r="AU11" s="105">
        <f t="shared" si="1"/>
        <v>111.81</v>
      </c>
      <c r="AV11" s="80">
        <f t="shared" si="2"/>
        <v>226.03</v>
      </c>
      <c r="AW11" s="111">
        <v>4</v>
      </c>
    </row>
    <row r="12" spans="1:49">
      <c r="A12" s="131" t="s">
        <v>44</v>
      </c>
      <c r="B12" s="131" t="s">
        <v>48</v>
      </c>
      <c r="C12" s="163">
        <v>482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84"/>
      <c r="T12" s="84"/>
      <c r="U12" s="84"/>
      <c r="V12" s="84"/>
      <c r="W12" s="84"/>
      <c r="X12" s="79">
        <v>113.04</v>
      </c>
      <c r="Y12" s="76">
        <f t="shared" si="0"/>
        <v>113.04</v>
      </c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>
        <v>1</v>
      </c>
      <c r="AM12" s="47"/>
      <c r="AN12" s="47"/>
      <c r="AO12" s="84"/>
      <c r="AP12" s="84"/>
      <c r="AQ12" s="84"/>
      <c r="AR12" s="84"/>
      <c r="AS12" s="84"/>
      <c r="AT12" s="90">
        <v>109.21</v>
      </c>
      <c r="AU12" s="105">
        <f t="shared" si="1"/>
        <v>114.21</v>
      </c>
      <c r="AV12" s="80">
        <f t="shared" si="2"/>
        <v>227.25</v>
      </c>
      <c r="AW12" s="111">
        <v>5</v>
      </c>
    </row>
    <row r="13" spans="1:49">
      <c r="A13" s="128" t="s">
        <v>122</v>
      </c>
      <c r="B13" s="128" t="s">
        <v>123</v>
      </c>
      <c r="C13" s="128">
        <v>1107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84"/>
      <c r="T13" s="84"/>
      <c r="U13" s="84"/>
      <c r="V13" s="84"/>
      <c r="W13" s="84"/>
      <c r="X13" s="79">
        <v>119.54</v>
      </c>
      <c r="Y13" s="76">
        <f t="shared" si="0"/>
        <v>119.54</v>
      </c>
      <c r="Z13" s="47"/>
      <c r="AA13" s="47"/>
      <c r="AB13" s="47">
        <v>1</v>
      </c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84"/>
      <c r="AP13" s="84"/>
      <c r="AQ13" s="84"/>
      <c r="AR13" s="84"/>
      <c r="AS13" s="84"/>
      <c r="AT13" s="90">
        <v>110.11</v>
      </c>
      <c r="AU13" s="105">
        <f t="shared" si="1"/>
        <v>115.11</v>
      </c>
      <c r="AV13" s="80">
        <f t="shared" si="2"/>
        <v>234.65</v>
      </c>
      <c r="AW13" s="111">
        <v>6</v>
      </c>
    </row>
    <row r="14" spans="1:49">
      <c r="A14" s="128" t="s">
        <v>52</v>
      </c>
      <c r="B14" s="128" t="s">
        <v>53</v>
      </c>
      <c r="C14" s="128">
        <v>3635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84"/>
      <c r="T14" s="84"/>
      <c r="U14" s="84"/>
      <c r="V14" s="84"/>
      <c r="W14" s="84"/>
      <c r="X14" s="79">
        <v>112.63</v>
      </c>
      <c r="Y14" s="76">
        <f t="shared" si="0"/>
        <v>112.63</v>
      </c>
      <c r="Z14" s="47"/>
      <c r="AA14" s="47"/>
      <c r="AB14" s="47"/>
      <c r="AC14" s="47"/>
      <c r="AD14" s="47">
        <v>1</v>
      </c>
      <c r="AE14" s="47">
        <v>1</v>
      </c>
      <c r="AF14" s="47"/>
      <c r="AG14" s="47"/>
      <c r="AH14" s="47"/>
      <c r="AI14" s="47"/>
      <c r="AJ14" s="47">
        <v>1</v>
      </c>
      <c r="AK14" s="47"/>
      <c r="AL14" s="47"/>
      <c r="AM14" s="47"/>
      <c r="AN14" s="47"/>
      <c r="AO14" s="84"/>
      <c r="AP14" s="84"/>
      <c r="AQ14" s="84"/>
      <c r="AR14" s="84"/>
      <c r="AS14" s="84"/>
      <c r="AT14" s="90">
        <v>107.78</v>
      </c>
      <c r="AU14" s="105">
        <f t="shared" si="1"/>
        <v>122.78</v>
      </c>
      <c r="AV14" s="80">
        <f t="shared" si="2"/>
        <v>235.41</v>
      </c>
      <c r="AW14" s="111">
        <v>7</v>
      </c>
    </row>
    <row r="15" spans="1:49">
      <c r="A15" s="128" t="s">
        <v>120</v>
      </c>
      <c r="B15" s="128" t="s">
        <v>121</v>
      </c>
      <c r="C15" s="128">
        <v>1494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84"/>
      <c r="T15" s="84"/>
      <c r="U15" s="84"/>
      <c r="V15" s="84"/>
      <c r="W15" s="84"/>
      <c r="X15" s="79">
        <v>122.19</v>
      </c>
      <c r="Y15" s="76">
        <f t="shared" si="0"/>
        <v>122.19</v>
      </c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84"/>
      <c r="AP15" s="84"/>
      <c r="AQ15" s="84"/>
      <c r="AR15" s="84"/>
      <c r="AS15" s="84"/>
      <c r="AT15" s="90">
        <v>113.48</v>
      </c>
      <c r="AU15" s="105">
        <f t="shared" si="1"/>
        <v>113.48</v>
      </c>
      <c r="AV15" s="80">
        <f t="shared" si="2"/>
        <v>235.67000000000002</v>
      </c>
      <c r="AW15" s="111">
        <v>8</v>
      </c>
    </row>
    <row r="16" spans="1:49">
      <c r="A16" s="128" t="s">
        <v>301</v>
      </c>
      <c r="B16" s="129" t="s">
        <v>130</v>
      </c>
      <c r="C16" s="164">
        <v>34</v>
      </c>
      <c r="D16" s="47"/>
      <c r="E16" s="108"/>
      <c r="F16" s="108"/>
      <c r="G16" s="108"/>
      <c r="H16" s="108"/>
      <c r="I16" s="108"/>
      <c r="J16" s="108"/>
      <c r="K16" s="108"/>
      <c r="L16" s="108"/>
      <c r="M16" s="108"/>
      <c r="N16" s="110"/>
      <c r="O16" s="110"/>
      <c r="P16" s="110"/>
      <c r="Q16" s="110"/>
      <c r="R16" s="110"/>
      <c r="S16" s="157"/>
      <c r="T16" s="157"/>
      <c r="U16" s="157"/>
      <c r="V16" s="157"/>
      <c r="W16" s="157"/>
      <c r="X16" s="105">
        <v>119.1</v>
      </c>
      <c r="Y16" s="80">
        <f t="shared" si="0"/>
        <v>119.1</v>
      </c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89">
        <v>1</v>
      </c>
      <c r="AO16" s="157"/>
      <c r="AP16" s="157"/>
      <c r="AQ16" s="157"/>
      <c r="AR16" s="157"/>
      <c r="AS16" s="157"/>
      <c r="AT16" s="90">
        <v>111.98</v>
      </c>
      <c r="AU16" s="105">
        <f t="shared" si="1"/>
        <v>116.98</v>
      </c>
      <c r="AV16" s="80">
        <f t="shared" si="2"/>
        <v>236.07999999999998</v>
      </c>
      <c r="AW16" s="111">
        <f>AW15+1</f>
        <v>9</v>
      </c>
    </row>
    <row r="17" spans="1:50">
      <c r="A17" s="128" t="s">
        <v>114</v>
      </c>
      <c r="B17" s="128" t="s">
        <v>115</v>
      </c>
      <c r="C17" s="128">
        <v>3398</v>
      </c>
      <c r="D17" s="47"/>
      <c r="E17" s="47"/>
      <c r="F17" s="47"/>
      <c r="G17" s="47"/>
      <c r="H17" s="47"/>
      <c r="I17" s="47"/>
      <c r="J17" s="47"/>
      <c r="K17" s="47"/>
      <c r="L17" s="47">
        <v>1</v>
      </c>
      <c r="M17" s="47"/>
      <c r="N17" s="47"/>
      <c r="O17" s="47"/>
      <c r="P17" s="47"/>
      <c r="Q17" s="47"/>
      <c r="R17" s="47"/>
      <c r="S17" s="84"/>
      <c r="T17" s="84"/>
      <c r="U17" s="84"/>
      <c r="V17" s="84"/>
      <c r="W17" s="84"/>
      <c r="X17" s="79">
        <v>115.19</v>
      </c>
      <c r="Y17" s="76">
        <f t="shared" si="0"/>
        <v>120.19</v>
      </c>
      <c r="Z17" s="47">
        <v>1</v>
      </c>
      <c r="AA17" s="47"/>
      <c r="AB17" s="47"/>
      <c r="AC17" s="47"/>
      <c r="AD17" s="47"/>
      <c r="AE17" s="47"/>
      <c r="AF17" s="47"/>
      <c r="AG17" s="47"/>
      <c r="AH17" s="47">
        <v>1</v>
      </c>
      <c r="AI17" s="47"/>
      <c r="AJ17" s="47"/>
      <c r="AK17" s="47"/>
      <c r="AL17" s="47"/>
      <c r="AM17" s="47"/>
      <c r="AN17" s="47"/>
      <c r="AO17" s="84"/>
      <c r="AP17" s="84"/>
      <c r="AQ17" s="84"/>
      <c r="AR17" s="84"/>
      <c r="AS17" s="84"/>
      <c r="AT17" s="90">
        <v>108.2</v>
      </c>
      <c r="AU17" s="105">
        <f t="shared" si="1"/>
        <v>118.2</v>
      </c>
      <c r="AV17" s="80">
        <f t="shared" si="2"/>
        <v>238.39</v>
      </c>
      <c r="AW17" s="111">
        <v>10</v>
      </c>
    </row>
    <row r="18" spans="1:50">
      <c r="A18" s="128" t="s">
        <v>46</v>
      </c>
      <c r="B18" s="128" t="s">
        <v>47</v>
      </c>
      <c r="C18" s="128">
        <v>1461</v>
      </c>
      <c r="D18" s="89">
        <v>1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>
        <v>1</v>
      </c>
      <c r="R18" s="89">
        <v>1</v>
      </c>
      <c r="S18" s="84"/>
      <c r="T18" s="84"/>
      <c r="U18" s="84"/>
      <c r="V18" s="84"/>
      <c r="W18" s="84"/>
      <c r="X18" s="105">
        <v>113.81</v>
      </c>
      <c r="Y18" s="80">
        <f t="shared" si="0"/>
        <v>128.81</v>
      </c>
      <c r="Z18" s="89"/>
      <c r="AA18" s="89"/>
      <c r="AB18" s="89"/>
      <c r="AC18" s="89"/>
      <c r="AD18" s="89"/>
      <c r="AE18" s="89"/>
      <c r="AF18" s="89"/>
      <c r="AG18" s="89"/>
      <c r="AH18" s="89">
        <v>1</v>
      </c>
      <c r="AI18" s="89"/>
      <c r="AJ18" s="89">
        <v>1</v>
      </c>
      <c r="AK18" s="89"/>
      <c r="AL18" s="89"/>
      <c r="AM18" s="89"/>
      <c r="AN18" s="89"/>
      <c r="AO18" s="84"/>
      <c r="AP18" s="84"/>
      <c r="AQ18" s="84"/>
      <c r="AR18" s="84"/>
      <c r="AS18" s="84"/>
      <c r="AT18" s="90">
        <v>101.21</v>
      </c>
      <c r="AU18" s="105">
        <f t="shared" si="1"/>
        <v>111.21</v>
      </c>
      <c r="AV18" s="80">
        <f t="shared" si="2"/>
        <v>240.01999999999998</v>
      </c>
      <c r="AW18" s="111">
        <f>AW17+1</f>
        <v>11</v>
      </c>
    </row>
    <row r="19" spans="1:50">
      <c r="A19" s="48" t="s">
        <v>147</v>
      </c>
      <c r="B19" s="48" t="s">
        <v>148</v>
      </c>
      <c r="C19" s="48">
        <v>1917</v>
      </c>
      <c r="D19" s="43">
        <v>1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84"/>
      <c r="T19" s="84"/>
      <c r="U19" s="84"/>
      <c r="V19" s="84"/>
      <c r="W19" s="84"/>
      <c r="X19" s="74">
        <v>108.04</v>
      </c>
      <c r="Y19" s="76">
        <f t="shared" si="0"/>
        <v>113.04</v>
      </c>
      <c r="Z19" s="47"/>
      <c r="AA19" s="47"/>
      <c r="AB19" s="47"/>
      <c r="AC19" s="47">
        <v>1</v>
      </c>
      <c r="AD19" s="47">
        <v>1</v>
      </c>
      <c r="AE19" s="47"/>
      <c r="AF19" s="47"/>
      <c r="AG19" s="47">
        <v>1</v>
      </c>
      <c r="AH19" s="47"/>
      <c r="AI19" s="47"/>
      <c r="AJ19" s="47"/>
      <c r="AK19" s="47">
        <v>1</v>
      </c>
      <c r="AL19" s="47"/>
      <c r="AM19" s="47"/>
      <c r="AN19" s="47"/>
      <c r="AO19" s="84"/>
      <c r="AP19" s="84"/>
      <c r="AQ19" s="84"/>
      <c r="AR19" s="84"/>
      <c r="AS19" s="84"/>
      <c r="AT19" s="90">
        <v>108.04</v>
      </c>
      <c r="AU19" s="105">
        <f t="shared" si="1"/>
        <v>128.04000000000002</v>
      </c>
      <c r="AV19" s="80">
        <f t="shared" si="2"/>
        <v>241.08000000000004</v>
      </c>
      <c r="AW19" s="111">
        <f>AW18+1</f>
        <v>12</v>
      </c>
    </row>
    <row r="20" spans="1:50">
      <c r="A20" s="128" t="s">
        <v>141</v>
      </c>
      <c r="B20" s="128" t="s">
        <v>142</v>
      </c>
      <c r="C20" s="134">
        <v>3824</v>
      </c>
      <c r="D20" s="43">
        <v>1</v>
      </c>
      <c r="E20" s="43">
        <v>1</v>
      </c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57"/>
      <c r="T20" s="157"/>
      <c r="U20" s="157"/>
      <c r="V20" s="157"/>
      <c r="W20" s="157"/>
      <c r="X20" s="74">
        <v>121.69</v>
      </c>
      <c r="Y20" s="76">
        <f t="shared" si="0"/>
        <v>131.69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57"/>
      <c r="AP20" s="157"/>
      <c r="AQ20" s="157"/>
      <c r="AR20" s="157"/>
      <c r="AS20" s="157"/>
      <c r="AT20" s="90">
        <v>112.29</v>
      </c>
      <c r="AU20" s="105">
        <f t="shared" si="1"/>
        <v>112.29</v>
      </c>
      <c r="AV20" s="80">
        <f t="shared" si="2"/>
        <v>243.98000000000002</v>
      </c>
      <c r="AW20" s="111">
        <f>AW19+1</f>
        <v>13</v>
      </c>
      <c r="AX20" s="88"/>
    </row>
    <row r="21" spans="1:50">
      <c r="A21" s="128" t="s">
        <v>108</v>
      </c>
      <c r="B21" s="128" t="s">
        <v>109</v>
      </c>
      <c r="C21" s="128">
        <v>145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84"/>
      <c r="T21" s="84"/>
      <c r="U21" s="84"/>
      <c r="V21" s="84"/>
      <c r="W21" s="84"/>
      <c r="X21" s="79">
        <v>112.53</v>
      </c>
      <c r="Y21" s="76">
        <f t="shared" si="0"/>
        <v>112.53</v>
      </c>
      <c r="Z21" s="47">
        <v>1</v>
      </c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>
        <v>1</v>
      </c>
      <c r="AM21" s="47">
        <v>1</v>
      </c>
      <c r="AN21" s="47">
        <v>1</v>
      </c>
      <c r="AO21" s="84"/>
      <c r="AP21" s="84"/>
      <c r="AQ21" s="84"/>
      <c r="AR21" s="84"/>
      <c r="AS21" s="84"/>
      <c r="AT21" s="90">
        <v>112.32</v>
      </c>
      <c r="AU21" s="105">
        <f t="shared" si="1"/>
        <v>132.32</v>
      </c>
      <c r="AV21" s="80">
        <f t="shared" si="2"/>
        <v>244.85</v>
      </c>
      <c r="AW21" s="111">
        <v>14</v>
      </c>
    </row>
    <row r="22" spans="1:50">
      <c r="A22" s="128" t="s">
        <v>116</v>
      </c>
      <c r="B22" s="128" t="s">
        <v>117</v>
      </c>
      <c r="C22" s="128">
        <v>4</v>
      </c>
      <c r="D22" s="47"/>
      <c r="E22" s="47"/>
      <c r="F22" s="47"/>
      <c r="G22" s="47"/>
      <c r="H22" s="47"/>
      <c r="I22" s="47"/>
      <c r="J22" s="47"/>
      <c r="K22" s="47">
        <v>1</v>
      </c>
      <c r="L22" s="47"/>
      <c r="M22" s="47"/>
      <c r="N22" s="47"/>
      <c r="O22" s="47"/>
      <c r="P22" s="47"/>
      <c r="Q22" s="47"/>
      <c r="R22" s="47"/>
      <c r="S22" s="84"/>
      <c r="T22" s="84"/>
      <c r="U22" s="84"/>
      <c r="V22" s="84"/>
      <c r="W22" s="84"/>
      <c r="X22" s="79">
        <v>126.92</v>
      </c>
      <c r="Y22" s="76">
        <f t="shared" si="0"/>
        <v>131.92000000000002</v>
      </c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84"/>
      <c r="AP22" s="84"/>
      <c r="AQ22" s="84"/>
      <c r="AR22" s="84"/>
      <c r="AS22" s="84"/>
      <c r="AT22" s="90">
        <v>113.81</v>
      </c>
      <c r="AU22" s="105">
        <f t="shared" si="1"/>
        <v>113.81</v>
      </c>
      <c r="AV22" s="80">
        <f t="shared" si="2"/>
        <v>245.73000000000002</v>
      </c>
      <c r="AW22" s="111">
        <v>15</v>
      </c>
    </row>
    <row r="23" spans="1:50">
      <c r="A23" s="128" t="s">
        <v>45</v>
      </c>
      <c r="B23" s="129" t="s">
        <v>128</v>
      </c>
      <c r="C23" s="164">
        <v>272</v>
      </c>
      <c r="D23" s="43"/>
      <c r="E23" s="43">
        <v>1</v>
      </c>
      <c r="F23" s="43"/>
      <c r="G23" s="43"/>
      <c r="H23" s="43"/>
      <c r="I23" s="43">
        <v>1</v>
      </c>
      <c r="J23" s="43">
        <v>1</v>
      </c>
      <c r="K23" s="43"/>
      <c r="L23" s="43"/>
      <c r="M23" s="43"/>
      <c r="N23" s="43"/>
      <c r="O23" s="43"/>
      <c r="P23" s="43"/>
      <c r="Q23" s="43"/>
      <c r="R23" s="43"/>
      <c r="S23" s="84"/>
      <c r="T23" s="84"/>
      <c r="U23" s="84"/>
      <c r="V23" s="84"/>
      <c r="W23" s="84"/>
      <c r="X23" s="74">
        <v>108.77</v>
      </c>
      <c r="Y23" s="80">
        <f t="shared" si="0"/>
        <v>123.77</v>
      </c>
      <c r="Z23" s="47"/>
      <c r="AA23" s="47"/>
      <c r="AB23" s="47"/>
      <c r="AC23" s="47"/>
      <c r="AD23" s="47"/>
      <c r="AE23" s="47">
        <v>2</v>
      </c>
      <c r="AF23" s="47"/>
      <c r="AG23" s="47"/>
      <c r="AH23" s="47"/>
      <c r="AI23" s="47"/>
      <c r="AJ23" s="47">
        <v>1</v>
      </c>
      <c r="AK23" s="47"/>
      <c r="AL23" s="47">
        <v>1</v>
      </c>
      <c r="AM23" s="47"/>
      <c r="AN23" s="47"/>
      <c r="AO23" s="84"/>
      <c r="AP23" s="84"/>
      <c r="AQ23" s="84"/>
      <c r="AR23" s="84"/>
      <c r="AS23" s="84"/>
      <c r="AT23" s="90">
        <v>102.24</v>
      </c>
      <c r="AU23" s="105">
        <f t="shared" si="1"/>
        <v>122.24</v>
      </c>
      <c r="AV23" s="80">
        <f t="shared" si="2"/>
        <v>246.01</v>
      </c>
      <c r="AW23" s="111">
        <f>AW22+1</f>
        <v>16</v>
      </c>
    </row>
    <row r="24" spans="1:50">
      <c r="A24" s="131" t="s">
        <v>124</v>
      </c>
      <c r="B24" s="131" t="s">
        <v>125</v>
      </c>
      <c r="C24" s="163">
        <v>5</v>
      </c>
      <c r="D24" s="43"/>
      <c r="E24" s="43"/>
      <c r="F24" s="43"/>
      <c r="G24" s="43"/>
      <c r="H24" s="43">
        <v>1</v>
      </c>
      <c r="I24" s="43"/>
      <c r="J24" s="43"/>
      <c r="K24" s="43"/>
      <c r="L24" s="43"/>
      <c r="M24" s="43"/>
      <c r="N24" s="43"/>
      <c r="O24" s="43"/>
      <c r="P24" s="43">
        <v>1</v>
      </c>
      <c r="Q24" s="43"/>
      <c r="R24" s="43"/>
      <c r="S24" s="84"/>
      <c r="T24" s="84"/>
      <c r="U24" s="84"/>
      <c r="V24" s="84"/>
      <c r="W24" s="84"/>
      <c r="X24" s="74">
        <v>116.25</v>
      </c>
      <c r="Y24" s="76">
        <f t="shared" si="0"/>
        <v>126.25</v>
      </c>
      <c r="Z24" s="43"/>
      <c r="AA24" s="43"/>
      <c r="AB24" s="43"/>
      <c r="AC24" s="43"/>
      <c r="AD24" s="43"/>
      <c r="AE24" s="43"/>
      <c r="AF24" s="43"/>
      <c r="AG24" s="43">
        <v>1</v>
      </c>
      <c r="AH24" s="43"/>
      <c r="AI24" s="43"/>
      <c r="AJ24" s="43"/>
      <c r="AK24" s="43"/>
      <c r="AL24" s="43">
        <v>1</v>
      </c>
      <c r="AM24" s="43"/>
      <c r="AN24" s="43">
        <v>1</v>
      </c>
      <c r="AO24" s="84"/>
      <c r="AP24" s="84"/>
      <c r="AQ24" s="84"/>
      <c r="AR24" s="84"/>
      <c r="AS24" s="84"/>
      <c r="AT24" s="90">
        <v>110.82</v>
      </c>
      <c r="AU24" s="105">
        <f t="shared" si="1"/>
        <v>125.82</v>
      </c>
      <c r="AV24" s="80">
        <f t="shared" si="2"/>
        <v>252.07</v>
      </c>
      <c r="AW24" s="111">
        <f>AW23+1</f>
        <v>17</v>
      </c>
    </row>
    <row r="25" spans="1:50">
      <c r="A25" s="181" t="s">
        <v>118</v>
      </c>
      <c r="B25" s="182" t="s">
        <v>119</v>
      </c>
      <c r="C25" s="182">
        <v>3954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>
        <v>1</v>
      </c>
      <c r="Q25" s="43">
        <v>1</v>
      </c>
      <c r="R25" s="43">
        <v>1</v>
      </c>
      <c r="S25" s="84"/>
      <c r="T25" s="84"/>
      <c r="U25" s="84"/>
      <c r="V25" s="84"/>
      <c r="W25" s="84"/>
      <c r="X25" s="74">
        <v>117.84</v>
      </c>
      <c r="Y25" s="76">
        <f t="shared" si="0"/>
        <v>132.84</v>
      </c>
      <c r="Z25" s="47">
        <v>1</v>
      </c>
      <c r="AA25" s="47">
        <v>1</v>
      </c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84"/>
      <c r="AP25" s="84"/>
      <c r="AQ25" s="84"/>
      <c r="AR25" s="84"/>
      <c r="AS25" s="84"/>
      <c r="AT25" s="90">
        <v>116.74</v>
      </c>
      <c r="AU25" s="105">
        <f t="shared" si="1"/>
        <v>126.74</v>
      </c>
      <c r="AV25" s="80">
        <f t="shared" si="2"/>
        <v>259.58</v>
      </c>
      <c r="AW25" s="111">
        <v>18</v>
      </c>
    </row>
    <row r="26" spans="1:50" s="13" customFormat="1">
      <c r="A26" s="130" t="s">
        <v>133</v>
      </c>
      <c r="B26" s="128" t="s">
        <v>134</v>
      </c>
      <c r="C26" s="128">
        <v>3202</v>
      </c>
      <c r="D26" s="47"/>
      <c r="E26" s="47"/>
      <c r="F26" s="47"/>
      <c r="G26" s="47"/>
      <c r="H26" s="47"/>
      <c r="I26" s="47">
        <v>1</v>
      </c>
      <c r="J26" s="47"/>
      <c r="K26" s="47"/>
      <c r="L26" s="47"/>
      <c r="M26" s="47"/>
      <c r="N26" s="47"/>
      <c r="O26" s="47"/>
      <c r="P26" s="47">
        <v>1</v>
      </c>
      <c r="Q26" s="47"/>
      <c r="R26" s="47"/>
      <c r="S26" s="84"/>
      <c r="T26" s="84"/>
      <c r="U26" s="84"/>
      <c r="V26" s="84"/>
      <c r="W26" s="84"/>
      <c r="X26" s="79">
        <v>124.54</v>
      </c>
      <c r="Y26" s="76">
        <f t="shared" si="0"/>
        <v>134.54000000000002</v>
      </c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>
        <v>1</v>
      </c>
      <c r="AK26" s="47"/>
      <c r="AL26" s="47">
        <v>1</v>
      </c>
      <c r="AM26" s="47"/>
      <c r="AN26" s="47"/>
      <c r="AO26" s="84"/>
      <c r="AP26" s="84"/>
      <c r="AQ26" s="84"/>
      <c r="AR26" s="84"/>
      <c r="AS26" s="84"/>
      <c r="AT26" s="90">
        <v>117.45</v>
      </c>
      <c r="AU26" s="105">
        <f t="shared" si="1"/>
        <v>127.45</v>
      </c>
      <c r="AV26" s="80">
        <f t="shared" si="2"/>
        <v>261.99</v>
      </c>
      <c r="AW26" s="111">
        <f>AW25+1</f>
        <v>19</v>
      </c>
    </row>
    <row r="27" spans="1:50">
      <c r="A27" s="128" t="s">
        <v>137</v>
      </c>
      <c r="B27" s="128" t="s">
        <v>138</v>
      </c>
      <c r="C27" s="128">
        <v>1992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43">
        <v>1</v>
      </c>
      <c r="O27" s="43">
        <v>1</v>
      </c>
      <c r="P27" s="112"/>
      <c r="Q27" s="112"/>
      <c r="R27" s="112"/>
      <c r="S27" s="157"/>
      <c r="T27" s="157"/>
      <c r="U27" s="157"/>
      <c r="V27" s="157"/>
      <c r="W27" s="157"/>
      <c r="X27" s="74">
        <v>116.42</v>
      </c>
      <c r="Y27" s="76">
        <f t="shared" si="0"/>
        <v>126.42</v>
      </c>
      <c r="Z27" s="108"/>
      <c r="AA27" s="108"/>
      <c r="AB27" s="108"/>
      <c r="AC27" s="108"/>
      <c r="AD27" s="108"/>
      <c r="AE27" s="108"/>
      <c r="AF27" s="47">
        <v>1</v>
      </c>
      <c r="AG27" s="108"/>
      <c r="AH27" s="108"/>
      <c r="AI27" s="108"/>
      <c r="AJ27" s="108"/>
      <c r="AK27" s="108"/>
      <c r="AL27" s="108"/>
      <c r="AM27" s="47">
        <v>1</v>
      </c>
      <c r="AN27" s="108"/>
      <c r="AO27" s="157"/>
      <c r="AP27" s="157"/>
      <c r="AQ27" s="157"/>
      <c r="AR27" s="157"/>
      <c r="AS27" s="157"/>
      <c r="AT27" s="90">
        <v>128.54</v>
      </c>
      <c r="AU27" s="105">
        <f t="shared" si="1"/>
        <v>138.54</v>
      </c>
      <c r="AV27" s="80">
        <f t="shared" si="2"/>
        <v>264.95999999999998</v>
      </c>
      <c r="AW27" s="111">
        <f>AW26+1</f>
        <v>20</v>
      </c>
    </row>
    <row r="28" spans="1:50">
      <c r="A28" s="151" t="s">
        <v>143</v>
      </c>
      <c r="B28" s="128" t="s">
        <v>144</v>
      </c>
      <c r="C28" s="151">
        <v>1336</v>
      </c>
      <c r="D28" s="43"/>
      <c r="E28" s="43">
        <v>1</v>
      </c>
      <c r="F28" s="43">
        <v>1</v>
      </c>
      <c r="G28" s="43">
        <v>1</v>
      </c>
      <c r="H28" s="43"/>
      <c r="I28" s="43"/>
      <c r="J28" s="43"/>
      <c r="K28" s="43"/>
      <c r="L28" s="43"/>
      <c r="M28" s="43"/>
      <c r="N28" s="43"/>
      <c r="O28" s="43"/>
      <c r="P28" s="43">
        <v>1</v>
      </c>
      <c r="Q28" s="43"/>
      <c r="R28" s="43"/>
      <c r="S28" s="84"/>
      <c r="T28" s="84"/>
      <c r="U28" s="84"/>
      <c r="V28" s="84"/>
      <c r="W28" s="84"/>
      <c r="X28" s="74">
        <v>114.18</v>
      </c>
      <c r="Y28" s="76">
        <f t="shared" si="0"/>
        <v>134.18</v>
      </c>
      <c r="Z28" s="43"/>
      <c r="AA28" s="43">
        <v>1</v>
      </c>
      <c r="AB28" s="43">
        <v>1</v>
      </c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84"/>
      <c r="AP28" s="84"/>
      <c r="AQ28" s="84"/>
      <c r="AR28" s="84"/>
      <c r="AS28" s="84"/>
      <c r="AT28" s="90">
        <v>120.88</v>
      </c>
      <c r="AU28" s="105">
        <f t="shared" si="1"/>
        <v>130.88</v>
      </c>
      <c r="AV28" s="80">
        <f t="shared" si="2"/>
        <v>265.06</v>
      </c>
      <c r="AW28" s="111">
        <v>21</v>
      </c>
    </row>
    <row r="29" spans="1:50">
      <c r="A29" s="128" t="s">
        <v>145</v>
      </c>
      <c r="B29" s="128" t="s">
        <v>146</v>
      </c>
      <c r="C29" s="128">
        <v>1528</v>
      </c>
      <c r="D29" s="47"/>
      <c r="E29" s="47"/>
      <c r="F29" s="47"/>
      <c r="G29" s="47"/>
      <c r="H29" s="47"/>
      <c r="I29" s="47">
        <v>1</v>
      </c>
      <c r="J29" s="47"/>
      <c r="K29" s="47"/>
      <c r="L29" s="47"/>
      <c r="M29" s="47"/>
      <c r="N29" s="47"/>
      <c r="O29" s="47">
        <v>1</v>
      </c>
      <c r="P29" s="47"/>
      <c r="Q29" s="47"/>
      <c r="R29" s="47"/>
      <c r="S29" s="84"/>
      <c r="T29" s="84"/>
      <c r="U29" s="84"/>
      <c r="V29" s="84"/>
      <c r="W29" s="84"/>
      <c r="X29" s="79">
        <v>144.37</v>
      </c>
      <c r="Y29" s="76">
        <f t="shared" si="0"/>
        <v>154.37</v>
      </c>
      <c r="Z29" s="47"/>
      <c r="AA29" s="47"/>
      <c r="AB29" s="47"/>
      <c r="AC29" s="47"/>
      <c r="AD29" s="47">
        <v>1</v>
      </c>
      <c r="AE29" s="47"/>
      <c r="AF29" s="47"/>
      <c r="AG29" s="47">
        <v>1</v>
      </c>
      <c r="AH29" s="47"/>
      <c r="AI29" s="47"/>
      <c r="AJ29" s="47"/>
      <c r="AK29" s="47"/>
      <c r="AL29" s="47"/>
      <c r="AM29" s="47"/>
      <c r="AN29" s="47"/>
      <c r="AO29" s="84"/>
      <c r="AP29" s="84"/>
      <c r="AQ29" s="84"/>
      <c r="AR29" s="84"/>
      <c r="AS29" s="84"/>
      <c r="AT29" s="90">
        <v>120.61</v>
      </c>
      <c r="AU29" s="105">
        <f t="shared" si="1"/>
        <v>130.61000000000001</v>
      </c>
      <c r="AV29" s="80">
        <f t="shared" si="2"/>
        <v>284.98</v>
      </c>
      <c r="AW29" s="111">
        <v>22</v>
      </c>
    </row>
    <row r="30" spans="1:50">
      <c r="A30" s="135" t="s">
        <v>135</v>
      </c>
      <c r="B30" s="116" t="s">
        <v>136</v>
      </c>
      <c r="C30" s="116">
        <v>3495</v>
      </c>
      <c r="D30" s="89">
        <v>1</v>
      </c>
      <c r="E30" s="89"/>
      <c r="F30" s="89"/>
      <c r="G30" s="89">
        <v>1</v>
      </c>
      <c r="H30" s="89"/>
      <c r="I30" s="89"/>
      <c r="J30" s="89"/>
      <c r="K30" s="89">
        <v>1</v>
      </c>
      <c r="L30" s="89"/>
      <c r="M30" s="89"/>
      <c r="N30" s="89"/>
      <c r="O30" s="89"/>
      <c r="P30" s="89">
        <v>1</v>
      </c>
      <c r="Q30" s="89"/>
      <c r="R30" s="89"/>
      <c r="S30" s="84"/>
      <c r="T30" s="84"/>
      <c r="U30" s="84"/>
      <c r="V30" s="84"/>
      <c r="W30" s="84"/>
      <c r="X30" s="105">
        <v>126.41</v>
      </c>
      <c r="Y30" s="80">
        <f t="shared" si="0"/>
        <v>146.41</v>
      </c>
      <c r="Z30" s="89">
        <v>1</v>
      </c>
      <c r="AA30" s="89">
        <v>1</v>
      </c>
      <c r="AB30" s="89"/>
      <c r="AC30" s="89"/>
      <c r="AD30" s="89"/>
      <c r="AE30" s="89"/>
      <c r="AF30" s="89"/>
      <c r="AG30" s="89">
        <v>1</v>
      </c>
      <c r="AH30" s="89"/>
      <c r="AI30" s="89"/>
      <c r="AJ30" s="89">
        <v>1</v>
      </c>
      <c r="AK30" s="89"/>
      <c r="AL30" s="89">
        <v>1</v>
      </c>
      <c r="AM30" s="89">
        <v>1</v>
      </c>
      <c r="AN30" s="89"/>
      <c r="AO30" s="84"/>
      <c r="AP30" s="84"/>
      <c r="AQ30" s="84"/>
      <c r="AR30" s="84"/>
      <c r="AS30" s="84"/>
      <c r="AT30" s="90">
        <v>111.39</v>
      </c>
      <c r="AU30" s="105">
        <f t="shared" si="1"/>
        <v>141.38999999999999</v>
      </c>
      <c r="AV30" s="80">
        <f t="shared" si="2"/>
        <v>287.79999999999995</v>
      </c>
      <c r="AW30" s="111">
        <f>AW29+1</f>
        <v>23</v>
      </c>
    </row>
    <row r="31" spans="1:50">
      <c r="A31" s="132" t="s">
        <v>112</v>
      </c>
      <c r="B31" s="133" t="s">
        <v>113</v>
      </c>
      <c r="C31" s="162">
        <v>3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12"/>
      <c r="O31" s="112"/>
      <c r="P31" s="112"/>
      <c r="Q31" s="112"/>
      <c r="R31" s="112"/>
      <c r="S31" s="157"/>
      <c r="T31" s="157"/>
      <c r="U31" s="157"/>
      <c r="V31" s="157"/>
      <c r="W31" s="157"/>
      <c r="X31" s="74">
        <v>158.53</v>
      </c>
      <c r="Y31" s="76">
        <f t="shared" si="0"/>
        <v>158.53</v>
      </c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57"/>
      <c r="AP31" s="157"/>
      <c r="AQ31" s="157"/>
      <c r="AR31" s="157"/>
      <c r="AS31" s="157"/>
      <c r="AT31" s="90">
        <v>148.28</v>
      </c>
      <c r="AU31" s="105">
        <f t="shared" si="1"/>
        <v>148.28</v>
      </c>
      <c r="AV31" s="80">
        <f t="shared" si="2"/>
        <v>306.81</v>
      </c>
      <c r="AW31" s="111">
        <v>24</v>
      </c>
    </row>
    <row r="32" spans="1:50">
      <c r="A32" s="136" t="s">
        <v>110</v>
      </c>
      <c r="B32" s="132" t="s">
        <v>111</v>
      </c>
      <c r="C32" s="132">
        <v>4012</v>
      </c>
      <c r="D32" s="47"/>
      <c r="E32" s="47">
        <v>1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>
        <v>1</v>
      </c>
      <c r="Q32" s="47"/>
      <c r="R32" s="47"/>
      <c r="S32" s="84"/>
      <c r="T32" s="84"/>
      <c r="U32" s="84"/>
      <c r="V32" s="84"/>
      <c r="W32" s="84"/>
      <c r="X32" s="79">
        <v>178</v>
      </c>
      <c r="Y32" s="76">
        <f t="shared" si="0"/>
        <v>188</v>
      </c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>
        <v>1</v>
      </c>
      <c r="AM32" s="47"/>
      <c r="AN32" s="47"/>
      <c r="AO32" s="84"/>
      <c r="AP32" s="84"/>
      <c r="AQ32" s="84"/>
      <c r="AR32" s="84"/>
      <c r="AS32" s="84"/>
      <c r="AT32" s="90">
        <v>153.37</v>
      </c>
      <c r="AU32" s="105">
        <f t="shared" si="1"/>
        <v>158.37</v>
      </c>
      <c r="AV32" s="80">
        <f t="shared" si="2"/>
        <v>346.37</v>
      </c>
      <c r="AW32" s="111">
        <v>25</v>
      </c>
    </row>
    <row r="33" spans="1:49" ht="15">
      <c r="A33" s="174" t="s">
        <v>131</v>
      </c>
      <c r="B33" s="180" t="s">
        <v>132</v>
      </c>
      <c r="C33" s="180">
        <v>3067</v>
      </c>
      <c r="D33" s="112"/>
      <c r="E33" s="112"/>
      <c r="F33" s="112"/>
      <c r="G33" s="43">
        <v>1</v>
      </c>
      <c r="H33" s="112"/>
      <c r="I33" s="112"/>
      <c r="J33" s="112"/>
      <c r="K33" s="112"/>
      <c r="L33" s="112"/>
      <c r="M33" s="112"/>
      <c r="N33" s="112"/>
      <c r="O33" s="112"/>
      <c r="P33" s="43">
        <v>1</v>
      </c>
      <c r="Q33" s="43">
        <v>1</v>
      </c>
      <c r="R33" s="112"/>
      <c r="S33" s="157"/>
      <c r="T33" s="157"/>
      <c r="U33" s="157"/>
      <c r="V33" s="157"/>
      <c r="W33" s="157"/>
      <c r="X33" s="74">
        <v>191.06</v>
      </c>
      <c r="Y33" s="76">
        <f t="shared" si="0"/>
        <v>206.06</v>
      </c>
      <c r="Z33" s="47">
        <v>1</v>
      </c>
      <c r="AA33" s="47">
        <v>1</v>
      </c>
      <c r="AB33" s="108"/>
      <c r="AC33" s="47">
        <v>1</v>
      </c>
      <c r="AD33" s="108"/>
      <c r="AE33" s="108"/>
      <c r="AF33" s="108"/>
      <c r="AG33" s="47">
        <v>1</v>
      </c>
      <c r="AH33" s="108"/>
      <c r="AI33" s="108"/>
      <c r="AJ33" s="108"/>
      <c r="AK33" s="108"/>
      <c r="AL33" s="47">
        <v>1</v>
      </c>
      <c r="AM33" s="108"/>
      <c r="AN33" s="108"/>
      <c r="AO33" s="157"/>
      <c r="AP33" s="157"/>
      <c r="AQ33" s="157"/>
      <c r="AR33" s="157"/>
      <c r="AS33" s="157"/>
      <c r="AT33" s="90">
        <v>154.82</v>
      </c>
      <c r="AU33" s="105">
        <f t="shared" si="1"/>
        <v>179.82</v>
      </c>
      <c r="AV33" s="80">
        <f t="shared" si="2"/>
        <v>385.88</v>
      </c>
      <c r="AW33" s="111">
        <f>AW32+1</f>
        <v>26</v>
      </c>
    </row>
    <row r="34" spans="1:49">
      <c r="A34" s="131" t="s">
        <v>106</v>
      </c>
      <c r="B34" s="131" t="s">
        <v>107</v>
      </c>
      <c r="C34" s="131">
        <v>2</v>
      </c>
      <c r="D34" s="47">
        <v>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84"/>
      <c r="T34" s="84"/>
      <c r="U34" s="84"/>
      <c r="V34" s="84"/>
      <c r="W34" s="84"/>
      <c r="X34" s="79">
        <v>999.99</v>
      </c>
      <c r="Y34" s="76">
        <f t="shared" si="0"/>
        <v>1004.99</v>
      </c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>
        <v>1</v>
      </c>
      <c r="AM34" s="47"/>
      <c r="AN34" s="47">
        <v>1</v>
      </c>
      <c r="AO34" s="84"/>
      <c r="AP34" s="84"/>
      <c r="AQ34" s="84"/>
      <c r="AR34" s="84"/>
      <c r="AS34" s="84"/>
      <c r="AT34" s="90">
        <v>141.55000000000001</v>
      </c>
      <c r="AU34" s="105">
        <f t="shared" si="1"/>
        <v>151.55000000000001</v>
      </c>
      <c r="AV34" s="80">
        <f t="shared" si="2"/>
        <v>1156.54</v>
      </c>
      <c r="AW34" s="111">
        <v>27</v>
      </c>
    </row>
  </sheetData>
  <mergeCells count="10">
    <mergeCell ref="AO5:AS5"/>
    <mergeCell ref="Z6:AN6"/>
    <mergeCell ref="AO6:AS6"/>
    <mergeCell ref="Z1:AU1"/>
    <mergeCell ref="S6:W6"/>
    <mergeCell ref="D1:Y1"/>
    <mergeCell ref="Z5:AN5"/>
    <mergeCell ref="D5:R5"/>
    <mergeCell ref="D6:R6"/>
    <mergeCell ref="S5:W5"/>
  </mergeCells>
  <phoneticPr fontId="1" type="noConversion"/>
  <pageMargins left="0.74803149606299213" right="0.74803149606299213" top="0.98425196850393704" bottom="0.98425196850393704" header="0.51181102362204722" footer="0.51181102362204722"/>
  <pageSetup paperSize="287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4"/>
  <sheetViews>
    <sheetView topLeftCell="A4" zoomScaleNormal="100" workbookViewId="0">
      <pane xSplit="1" topLeftCell="F1" activePane="topRight" state="frozen"/>
      <selection pane="topRight" activeCell="A2" sqref="A2"/>
    </sheetView>
  </sheetViews>
  <sheetFormatPr defaultRowHeight="12.75"/>
  <cols>
    <col min="1" max="1" width="20.7109375" customWidth="1"/>
    <col min="2" max="2" width="21.7109375" customWidth="1"/>
    <col min="3" max="3" width="7.140625" customWidth="1"/>
    <col min="4" max="13" width="2.28515625" customWidth="1"/>
    <col min="14" max="14" width="2.28515625" style="4" customWidth="1"/>
    <col min="15" max="18" width="2.28515625" customWidth="1"/>
    <col min="19" max="19" width="2.42578125" customWidth="1"/>
    <col min="20" max="20" width="2.7109375" customWidth="1"/>
    <col min="21" max="25" width="4.28515625" customWidth="1"/>
    <col min="26" max="26" width="5.7109375" style="75" customWidth="1"/>
    <col min="27" max="27" width="7" style="127" customWidth="1"/>
    <col min="28" max="44" width="2.28515625" customWidth="1"/>
    <col min="45" max="49" width="4.28515625" customWidth="1"/>
    <col min="50" max="50" width="5.7109375" style="30" customWidth="1"/>
    <col min="51" max="51" width="6.85546875" style="38" customWidth="1"/>
    <col min="52" max="52" width="8.28515625" style="42" bestFit="1" customWidth="1"/>
    <col min="53" max="53" width="5.7109375" style="13" customWidth="1"/>
  </cols>
  <sheetData>
    <row r="1" spans="1:53">
      <c r="A1" s="14" t="s">
        <v>34</v>
      </c>
      <c r="B1" s="63"/>
      <c r="C1" s="63"/>
      <c r="D1" s="197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9"/>
      <c r="AB1" s="197" t="s">
        <v>17</v>
      </c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9"/>
      <c r="AZ1" s="39"/>
      <c r="BA1" s="15"/>
    </row>
    <row r="2" spans="1:53">
      <c r="A2" s="16" t="s">
        <v>65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3"/>
      <c r="N2" s="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70"/>
      <c r="AA2" s="124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27"/>
      <c r="AY2" s="35"/>
      <c r="AZ2" s="40"/>
      <c r="BA2" s="17"/>
    </row>
    <row r="3" spans="1:5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70"/>
      <c r="AA3" s="124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27"/>
      <c r="AY3" s="35"/>
      <c r="AZ3" s="40"/>
      <c r="BA3" s="17"/>
    </row>
    <row r="4" spans="1:53">
      <c r="A4" s="1"/>
      <c r="B4" s="3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1"/>
      <c r="Z4" s="71"/>
      <c r="AA4" s="124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27"/>
      <c r="AY4" s="35"/>
      <c r="AZ4" s="40"/>
      <c r="BA4" s="17"/>
    </row>
    <row r="5" spans="1:53">
      <c r="A5" s="5"/>
      <c r="B5" s="6"/>
      <c r="C5" s="6"/>
      <c r="D5" s="194" t="s">
        <v>3</v>
      </c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56"/>
      <c r="T5" s="156"/>
      <c r="U5" s="194" t="s">
        <v>6</v>
      </c>
      <c r="V5" s="195"/>
      <c r="W5" s="195"/>
      <c r="X5" s="195"/>
      <c r="Y5" s="196"/>
      <c r="Z5" s="71"/>
      <c r="AA5" s="124" t="s">
        <v>16</v>
      </c>
      <c r="AB5" s="194" t="s">
        <v>3</v>
      </c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4" t="s">
        <v>6</v>
      </c>
      <c r="AT5" s="195"/>
      <c r="AU5" s="195"/>
      <c r="AV5" s="195"/>
      <c r="AW5" s="196"/>
      <c r="AX5" s="28"/>
      <c r="AY5" s="36" t="s">
        <v>13</v>
      </c>
      <c r="AZ5" s="40" t="s">
        <v>14</v>
      </c>
      <c r="BA5" s="17"/>
    </row>
    <row r="6" spans="1:53">
      <c r="A6" s="5"/>
      <c r="B6" s="6"/>
      <c r="C6" s="6"/>
      <c r="D6" s="194" t="s">
        <v>4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56"/>
      <c r="T6" s="156"/>
      <c r="U6" s="194" t="s">
        <v>7</v>
      </c>
      <c r="V6" s="195"/>
      <c r="W6" s="195"/>
      <c r="X6" s="195"/>
      <c r="Y6" s="196"/>
      <c r="Z6" s="72" t="s">
        <v>9</v>
      </c>
      <c r="AA6" s="124" t="s">
        <v>10</v>
      </c>
      <c r="AB6" s="194" t="s">
        <v>4</v>
      </c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4" t="s">
        <v>7</v>
      </c>
      <c r="AT6" s="195"/>
      <c r="AU6" s="195"/>
      <c r="AV6" s="195"/>
      <c r="AW6" s="196"/>
      <c r="AX6" s="26" t="s">
        <v>9</v>
      </c>
      <c r="AY6" s="36" t="s">
        <v>10</v>
      </c>
      <c r="AZ6" s="40" t="s">
        <v>10</v>
      </c>
      <c r="BA6" s="17"/>
    </row>
    <row r="7" spans="1:53">
      <c r="A7" s="128" t="s">
        <v>2</v>
      </c>
      <c r="B7" s="7" t="s">
        <v>149</v>
      </c>
      <c r="C7" s="7" t="s">
        <v>75</v>
      </c>
      <c r="D7" s="9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172">
        <v>10</v>
      </c>
      <c r="N7" s="172">
        <v>11</v>
      </c>
      <c r="O7" s="172">
        <v>12</v>
      </c>
      <c r="P7" s="172">
        <v>13</v>
      </c>
      <c r="Q7" s="172">
        <v>14</v>
      </c>
      <c r="R7" s="172">
        <v>15</v>
      </c>
      <c r="S7" s="172">
        <v>16</v>
      </c>
      <c r="T7" s="172">
        <v>17</v>
      </c>
      <c r="U7" s="77">
        <v>6</v>
      </c>
      <c r="V7" s="78"/>
      <c r="W7" s="78">
        <v>9</v>
      </c>
      <c r="X7" s="78" t="s">
        <v>0</v>
      </c>
      <c r="Y7" s="8" t="s">
        <v>8</v>
      </c>
      <c r="Z7" s="73" t="s">
        <v>11</v>
      </c>
      <c r="AA7" s="125" t="s">
        <v>11</v>
      </c>
      <c r="AB7" s="9">
        <v>1</v>
      </c>
      <c r="AC7" s="7">
        <v>2</v>
      </c>
      <c r="AD7" s="7">
        <v>3</v>
      </c>
      <c r="AE7" s="7">
        <v>4</v>
      </c>
      <c r="AF7" s="7">
        <v>5</v>
      </c>
      <c r="AG7" s="7">
        <v>6</v>
      </c>
      <c r="AH7" s="7">
        <v>7</v>
      </c>
      <c r="AI7" s="7">
        <v>8</v>
      </c>
      <c r="AJ7" s="7">
        <v>9</v>
      </c>
      <c r="AK7" s="172">
        <v>10</v>
      </c>
      <c r="AL7" s="172">
        <v>11</v>
      </c>
      <c r="AM7" s="172">
        <v>12</v>
      </c>
      <c r="AN7" s="172">
        <v>13</v>
      </c>
      <c r="AO7" s="172">
        <v>14</v>
      </c>
      <c r="AP7" s="172">
        <v>15</v>
      </c>
      <c r="AQ7" s="172">
        <v>16</v>
      </c>
      <c r="AR7" s="172">
        <v>17</v>
      </c>
      <c r="AS7" s="172">
        <v>6</v>
      </c>
      <c r="AT7" s="78"/>
      <c r="AU7" s="78">
        <v>9</v>
      </c>
      <c r="AV7" s="78" t="s">
        <v>0</v>
      </c>
      <c r="AW7" s="8" t="s">
        <v>8</v>
      </c>
      <c r="AX7" s="29" t="s">
        <v>11</v>
      </c>
      <c r="AY7" s="37" t="s">
        <v>11</v>
      </c>
      <c r="AZ7" s="41" t="s">
        <v>11</v>
      </c>
      <c r="BA7" s="22" t="s">
        <v>15</v>
      </c>
    </row>
    <row r="8" spans="1:53" ht="10.5" customHeight="1">
      <c r="A8" s="128" t="s">
        <v>154</v>
      </c>
      <c r="B8" s="128" t="s">
        <v>130</v>
      </c>
      <c r="C8" s="161">
        <v>12</v>
      </c>
      <c r="D8" s="85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89"/>
      <c r="S8" s="89"/>
      <c r="T8" s="89"/>
      <c r="U8" s="84"/>
      <c r="V8" s="84"/>
      <c r="W8" s="84"/>
      <c r="X8" s="84"/>
      <c r="Y8" s="84"/>
      <c r="Z8" s="105">
        <v>147.59</v>
      </c>
      <c r="AA8" s="126">
        <f t="shared" ref="AA8:AA17" si="0">Z8+(SUM(D8:T8)*5)+U8+W8+X8+Y8</f>
        <v>147.59</v>
      </c>
      <c r="AB8" s="89"/>
      <c r="AC8" s="89"/>
      <c r="AD8" s="89"/>
      <c r="AE8" s="89"/>
      <c r="AF8" s="89">
        <v>1</v>
      </c>
      <c r="AG8" s="89"/>
      <c r="AH8" s="89"/>
      <c r="AI8" s="89"/>
      <c r="AJ8" s="89">
        <v>1</v>
      </c>
      <c r="AK8" s="89"/>
      <c r="AL8" s="89"/>
      <c r="AM8" s="89"/>
      <c r="AN8" s="89"/>
      <c r="AO8" s="89"/>
      <c r="AP8" s="89"/>
      <c r="AQ8" s="89"/>
      <c r="AR8" s="89"/>
      <c r="AS8" s="84"/>
      <c r="AT8" s="84"/>
      <c r="AU8" s="84"/>
      <c r="AV8" s="84"/>
      <c r="AW8" s="84"/>
      <c r="AX8" s="105">
        <v>136.08000000000001</v>
      </c>
      <c r="AY8" s="80">
        <f t="shared" ref="AY8:AY15" si="1">AX8+(SUM(AB8:AR8)*5)+AS8+AU8+AV8+AW8+AT8</f>
        <v>146.08000000000001</v>
      </c>
      <c r="AZ8" s="158">
        <f t="shared" ref="AZ8:AZ24" si="2">SUM(AY8,AA8)</f>
        <v>293.67</v>
      </c>
      <c r="BA8" s="111">
        <v>1</v>
      </c>
    </row>
    <row r="9" spans="1:53">
      <c r="A9" s="128" t="s">
        <v>150</v>
      </c>
      <c r="B9" s="128" t="s">
        <v>151</v>
      </c>
      <c r="C9" s="161">
        <v>10</v>
      </c>
      <c r="D9" s="104"/>
      <c r="E9" s="89"/>
      <c r="F9" s="89"/>
      <c r="G9" s="89"/>
      <c r="H9" s="89"/>
      <c r="I9" s="89"/>
      <c r="J9" s="89">
        <v>1</v>
      </c>
      <c r="K9" s="89">
        <v>1</v>
      </c>
      <c r="L9" s="89">
        <v>4</v>
      </c>
      <c r="M9" s="89"/>
      <c r="N9" s="89"/>
      <c r="O9" s="89"/>
      <c r="P9" s="89"/>
      <c r="Q9" s="89"/>
      <c r="R9" s="89"/>
      <c r="S9" s="89"/>
      <c r="T9" s="89"/>
      <c r="U9" s="84"/>
      <c r="V9" s="84"/>
      <c r="W9" s="84"/>
      <c r="X9" s="84"/>
      <c r="Y9" s="84"/>
      <c r="Z9" s="105">
        <v>151.65</v>
      </c>
      <c r="AA9" s="126">
        <f t="shared" si="0"/>
        <v>181.65</v>
      </c>
      <c r="AB9" s="89"/>
      <c r="AC9" s="89"/>
      <c r="AD9" s="89"/>
      <c r="AE9" s="89"/>
      <c r="AF9" s="89"/>
      <c r="AG9" s="89"/>
      <c r="AH9" s="89"/>
      <c r="AI9" s="89">
        <v>1</v>
      </c>
      <c r="AJ9" s="89"/>
      <c r="AK9" s="89"/>
      <c r="AL9" s="89"/>
      <c r="AM9" s="89"/>
      <c r="AN9" s="89"/>
      <c r="AO9" s="89"/>
      <c r="AP9" s="89">
        <v>1</v>
      </c>
      <c r="AQ9" s="89">
        <v>1</v>
      </c>
      <c r="AR9" s="89"/>
      <c r="AS9" s="84"/>
      <c r="AT9" s="84"/>
      <c r="AU9" s="84"/>
      <c r="AV9" s="84"/>
      <c r="AW9" s="84"/>
      <c r="AX9" s="105">
        <v>148.04</v>
      </c>
      <c r="AY9" s="80">
        <f t="shared" si="1"/>
        <v>163.04</v>
      </c>
      <c r="AZ9" s="158">
        <f t="shared" si="2"/>
        <v>344.69</v>
      </c>
      <c r="BA9" s="111">
        <v>2</v>
      </c>
    </row>
    <row r="10" spans="1:53">
      <c r="A10" s="128" t="s">
        <v>161</v>
      </c>
      <c r="B10" s="128" t="s">
        <v>162</v>
      </c>
      <c r="C10" s="161">
        <v>16</v>
      </c>
      <c r="D10" s="104"/>
      <c r="E10" s="89"/>
      <c r="F10" s="89"/>
      <c r="G10" s="89">
        <v>1</v>
      </c>
      <c r="H10" s="89"/>
      <c r="I10" s="89"/>
      <c r="J10" s="89"/>
      <c r="K10" s="89"/>
      <c r="L10" s="89"/>
      <c r="M10" s="89"/>
      <c r="N10" s="89"/>
      <c r="O10" s="89">
        <v>4</v>
      </c>
      <c r="P10" s="89"/>
      <c r="Q10" s="89"/>
      <c r="R10" s="89"/>
      <c r="S10" s="89"/>
      <c r="T10" s="89"/>
      <c r="U10" s="84"/>
      <c r="V10" s="84"/>
      <c r="W10" s="84"/>
      <c r="X10" s="84"/>
      <c r="Y10" s="84"/>
      <c r="Z10" s="105">
        <v>160.61000000000001</v>
      </c>
      <c r="AA10" s="126">
        <f t="shared" si="0"/>
        <v>185.61</v>
      </c>
      <c r="AB10" s="89">
        <v>1</v>
      </c>
      <c r="AC10" s="89"/>
      <c r="AD10" s="89"/>
      <c r="AE10" s="89"/>
      <c r="AF10" s="89"/>
      <c r="AG10" s="89">
        <v>1</v>
      </c>
      <c r="AH10" s="89"/>
      <c r="AI10" s="89">
        <v>1</v>
      </c>
      <c r="AJ10" s="89"/>
      <c r="AK10" s="89"/>
      <c r="AL10" s="89"/>
      <c r="AM10" s="89"/>
      <c r="AN10" s="89"/>
      <c r="AO10" s="89"/>
      <c r="AP10" s="89">
        <v>1</v>
      </c>
      <c r="AQ10" s="89"/>
      <c r="AR10" s="89"/>
      <c r="AS10" s="84"/>
      <c r="AT10" s="84"/>
      <c r="AU10" s="84"/>
      <c r="AV10" s="84"/>
      <c r="AW10" s="84"/>
      <c r="AX10" s="105">
        <v>143.01</v>
      </c>
      <c r="AY10" s="80">
        <f t="shared" si="1"/>
        <v>163.01</v>
      </c>
      <c r="AZ10" s="158">
        <f t="shared" si="2"/>
        <v>348.62</v>
      </c>
      <c r="BA10" s="111">
        <v>3</v>
      </c>
    </row>
    <row r="11" spans="1:53">
      <c r="A11" s="128" t="s">
        <v>163</v>
      </c>
      <c r="B11" s="128" t="s">
        <v>164</v>
      </c>
      <c r="C11" s="161">
        <v>17</v>
      </c>
      <c r="D11" s="107"/>
      <c r="E11" s="47">
        <v>1</v>
      </c>
      <c r="F11" s="108"/>
      <c r="G11" s="108"/>
      <c r="H11" s="47">
        <v>1</v>
      </c>
      <c r="I11" s="108"/>
      <c r="J11" s="108"/>
      <c r="K11" s="108"/>
      <c r="L11" s="47"/>
      <c r="M11" s="108"/>
      <c r="N11" s="108"/>
      <c r="O11" s="108"/>
      <c r="P11" s="108"/>
      <c r="Q11" s="108"/>
      <c r="R11" s="89">
        <v>1</v>
      </c>
      <c r="S11" s="89"/>
      <c r="T11" s="89"/>
      <c r="U11" s="157"/>
      <c r="V11" s="157"/>
      <c r="W11" s="157"/>
      <c r="X11" s="157"/>
      <c r="Y11" s="157"/>
      <c r="Z11" s="105">
        <v>156.52000000000001</v>
      </c>
      <c r="AA11" s="126">
        <f t="shared" si="0"/>
        <v>171.52</v>
      </c>
      <c r="AB11" s="110">
        <v>1</v>
      </c>
      <c r="AC11" s="110">
        <v>1</v>
      </c>
      <c r="AD11" s="110"/>
      <c r="AE11" s="110"/>
      <c r="AF11" s="110">
        <v>1</v>
      </c>
      <c r="AG11" s="89"/>
      <c r="AH11" s="110"/>
      <c r="AI11" s="110">
        <v>1</v>
      </c>
      <c r="AJ11" s="110"/>
      <c r="AK11" s="110"/>
      <c r="AL11" s="110"/>
      <c r="AM11" s="110"/>
      <c r="AN11" s="110"/>
      <c r="AO11" s="110"/>
      <c r="AP11" s="110">
        <v>1</v>
      </c>
      <c r="AQ11" s="110"/>
      <c r="AR11" s="110"/>
      <c r="AS11" s="157"/>
      <c r="AT11" s="157"/>
      <c r="AU11" s="157"/>
      <c r="AV11" s="157"/>
      <c r="AW11" s="157"/>
      <c r="AX11" s="105">
        <v>157.30000000000001</v>
      </c>
      <c r="AY11" s="80">
        <f t="shared" si="1"/>
        <v>182.3</v>
      </c>
      <c r="AZ11" s="178">
        <f t="shared" si="2"/>
        <v>353.82000000000005</v>
      </c>
      <c r="BA11" s="111">
        <v>4</v>
      </c>
    </row>
    <row r="12" spans="1:53">
      <c r="A12" s="128" t="s">
        <v>155</v>
      </c>
      <c r="B12" s="128" t="s">
        <v>156</v>
      </c>
      <c r="C12" s="161">
        <v>13</v>
      </c>
      <c r="D12" s="85"/>
      <c r="E12" s="43"/>
      <c r="F12" s="43"/>
      <c r="G12" s="43"/>
      <c r="H12" s="43"/>
      <c r="I12" s="43">
        <v>3</v>
      </c>
      <c r="J12" s="43"/>
      <c r="K12" s="43"/>
      <c r="L12" s="43"/>
      <c r="M12" s="43"/>
      <c r="N12" s="43"/>
      <c r="O12" s="43"/>
      <c r="P12" s="43"/>
      <c r="Q12" s="43"/>
      <c r="R12" s="89"/>
      <c r="S12" s="89"/>
      <c r="T12" s="89"/>
      <c r="U12" s="84"/>
      <c r="V12" s="84"/>
      <c r="W12" s="84"/>
      <c r="X12" s="84"/>
      <c r="Y12" s="84"/>
      <c r="Z12" s="105">
        <v>176.03</v>
      </c>
      <c r="AA12" s="126">
        <f t="shared" si="0"/>
        <v>191.03</v>
      </c>
      <c r="AB12" s="89">
        <v>1</v>
      </c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4"/>
      <c r="AT12" s="84"/>
      <c r="AU12" s="84"/>
      <c r="AV12" s="84"/>
      <c r="AW12" s="84"/>
      <c r="AX12" s="105">
        <v>158.88999999999999</v>
      </c>
      <c r="AY12" s="80">
        <f t="shared" si="1"/>
        <v>163.89</v>
      </c>
      <c r="AZ12" s="158">
        <f t="shared" si="2"/>
        <v>354.91999999999996</v>
      </c>
      <c r="BA12" s="111">
        <v>5</v>
      </c>
    </row>
    <row r="13" spans="1:53">
      <c r="A13" s="128" t="s">
        <v>159</v>
      </c>
      <c r="B13" s="128" t="s">
        <v>160</v>
      </c>
      <c r="C13" s="161">
        <v>15</v>
      </c>
      <c r="D13" s="85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89"/>
      <c r="S13" s="89"/>
      <c r="T13" s="89"/>
      <c r="U13" s="84"/>
      <c r="V13" s="84"/>
      <c r="W13" s="84"/>
      <c r="X13" s="84"/>
      <c r="Y13" s="84"/>
      <c r="Z13" s="105">
        <v>204.06</v>
      </c>
      <c r="AA13" s="126">
        <f t="shared" si="0"/>
        <v>204.06</v>
      </c>
      <c r="AB13" s="106"/>
      <c r="AC13" s="106"/>
      <c r="AD13" s="106"/>
      <c r="AE13" s="106"/>
      <c r="AF13" s="106"/>
      <c r="AG13" s="106">
        <v>1</v>
      </c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84"/>
      <c r="AT13" s="84"/>
      <c r="AU13" s="84"/>
      <c r="AV13" s="84"/>
      <c r="AW13" s="84"/>
      <c r="AX13" s="105">
        <v>185.78</v>
      </c>
      <c r="AY13" s="80">
        <f t="shared" si="1"/>
        <v>190.78</v>
      </c>
      <c r="AZ13" s="158">
        <f t="shared" si="2"/>
        <v>394.84000000000003</v>
      </c>
      <c r="BA13" s="111">
        <v>6</v>
      </c>
    </row>
    <row r="14" spans="1:53">
      <c r="A14" s="128" t="s">
        <v>157</v>
      </c>
      <c r="B14" s="128" t="s">
        <v>158</v>
      </c>
      <c r="C14" s="161">
        <v>14</v>
      </c>
      <c r="D14" s="55">
        <v>1</v>
      </c>
      <c r="E14" s="47">
        <v>1</v>
      </c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89">
        <v>1</v>
      </c>
      <c r="S14" s="89"/>
      <c r="T14" s="89"/>
      <c r="U14" s="157"/>
      <c r="V14" s="157"/>
      <c r="W14" s="157"/>
      <c r="X14" s="157"/>
      <c r="Y14" s="157"/>
      <c r="Z14" s="105">
        <v>206.61</v>
      </c>
      <c r="AA14" s="126">
        <f t="shared" si="0"/>
        <v>221.61</v>
      </c>
      <c r="AB14" s="43">
        <v>1</v>
      </c>
      <c r="AC14" s="112"/>
      <c r="AD14" s="112"/>
      <c r="AE14" s="112"/>
      <c r="AF14" s="43">
        <v>1</v>
      </c>
      <c r="AG14" s="112"/>
      <c r="AH14" s="112"/>
      <c r="AI14" s="43">
        <v>1</v>
      </c>
      <c r="AJ14" s="112"/>
      <c r="AK14" s="112"/>
      <c r="AL14" s="112"/>
      <c r="AM14" s="112"/>
      <c r="AN14" s="112"/>
      <c r="AO14" s="112"/>
      <c r="AP14" s="112"/>
      <c r="AQ14" s="112"/>
      <c r="AR14" s="112"/>
      <c r="AS14" s="157"/>
      <c r="AT14" s="157"/>
      <c r="AU14" s="157"/>
      <c r="AV14" s="157"/>
      <c r="AW14" s="157"/>
      <c r="AX14" s="74">
        <v>999.99</v>
      </c>
      <c r="AY14" s="80">
        <f t="shared" si="1"/>
        <v>1014.99</v>
      </c>
      <c r="AZ14" s="158">
        <f t="shared" si="2"/>
        <v>1236.5999999999999</v>
      </c>
      <c r="BA14" s="111">
        <v>7</v>
      </c>
    </row>
    <row r="15" spans="1:53">
      <c r="A15" s="128" t="s">
        <v>152</v>
      </c>
      <c r="B15" s="128" t="s">
        <v>153</v>
      </c>
      <c r="C15" s="128">
        <v>11</v>
      </c>
      <c r="D15" s="43"/>
      <c r="E15" s="43"/>
      <c r="F15" s="43"/>
      <c r="G15" s="43"/>
      <c r="H15" s="43">
        <v>1</v>
      </c>
      <c r="I15" s="43"/>
      <c r="J15" s="43"/>
      <c r="K15" s="43"/>
      <c r="L15" s="43"/>
      <c r="M15" s="43"/>
      <c r="N15" s="43"/>
      <c r="O15" s="43"/>
      <c r="P15" s="43"/>
      <c r="Q15" s="43"/>
      <c r="R15" s="89"/>
      <c r="S15" s="89"/>
      <c r="T15" s="89"/>
      <c r="U15" s="84"/>
      <c r="V15" s="84"/>
      <c r="W15" s="84"/>
      <c r="X15" s="84"/>
      <c r="Y15" s="84"/>
      <c r="Z15" s="105" t="s">
        <v>321</v>
      </c>
      <c r="AA15" s="126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4"/>
      <c r="AT15" s="84"/>
      <c r="AU15" s="84"/>
      <c r="AV15" s="84"/>
      <c r="AW15" s="84"/>
      <c r="AX15" s="105">
        <v>999.99</v>
      </c>
      <c r="AY15" s="80">
        <f t="shared" si="1"/>
        <v>999.99</v>
      </c>
      <c r="AZ15" s="158">
        <f t="shared" si="2"/>
        <v>999.99</v>
      </c>
      <c r="BA15" s="111">
        <v>8</v>
      </c>
    </row>
    <row r="16" spans="1:53">
      <c r="A16" s="128"/>
      <c r="B16" s="128"/>
      <c r="C16" s="128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89"/>
      <c r="S16" s="89"/>
      <c r="T16" s="89"/>
      <c r="U16" s="84"/>
      <c r="V16" s="84"/>
      <c r="W16" s="84"/>
      <c r="X16" s="84"/>
      <c r="Y16" s="84"/>
      <c r="Z16" s="105"/>
      <c r="AA16" s="126">
        <f t="shared" si="0"/>
        <v>0</v>
      </c>
      <c r="AB16" s="89"/>
      <c r="AC16" s="89"/>
      <c r="AD16" s="89"/>
      <c r="AE16" s="89"/>
      <c r="AF16" s="89"/>
      <c r="AG16" s="89"/>
      <c r="AH16" s="89"/>
      <c r="AI16" s="89"/>
      <c r="AJ16" s="89"/>
      <c r="AK16" s="115"/>
      <c r="AL16" s="89"/>
      <c r="AM16" s="89"/>
      <c r="AN16" s="89"/>
      <c r="AO16" s="89"/>
      <c r="AP16" s="89"/>
      <c r="AQ16" s="89"/>
      <c r="AR16" s="89"/>
      <c r="AS16" s="84"/>
      <c r="AT16" s="84"/>
      <c r="AU16" s="84"/>
      <c r="AV16" s="84"/>
      <c r="AW16" s="84"/>
      <c r="AX16" s="105"/>
      <c r="AY16" s="80">
        <f t="shared" ref="AY16:AY22" si="3">AX16+(SUM(AB16:AR16)*5)+AS16+AU16+AV16+AW16+AT16</f>
        <v>0</v>
      </c>
      <c r="AZ16" s="158">
        <f t="shared" si="2"/>
        <v>0</v>
      </c>
      <c r="BA16" s="111"/>
    </row>
    <row r="17" spans="1:54">
      <c r="A17" s="128"/>
      <c r="B17" s="128"/>
      <c r="C17" s="128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89"/>
      <c r="S17" s="89"/>
      <c r="T17" s="89"/>
      <c r="U17" s="157"/>
      <c r="V17" s="157"/>
      <c r="W17" s="157"/>
      <c r="X17" s="157"/>
      <c r="Y17" s="157"/>
      <c r="Z17" s="109"/>
      <c r="AA17" s="126">
        <f t="shared" si="0"/>
        <v>0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57"/>
      <c r="AT17" s="157"/>
      <c r="AU17" s="157"/>
      <c r="AV17" s="157"/>
      <c r="AW17" s="157"/>
      <c r="AX17" s="109"/>
      <c r="AY17" s="80">
        <f t="shared" si="3"/>
        <v>0</v>
      </c>
      <c r="AZ17" s="158">
        <f t="shared" si="2"/>
        <v>0</v>
      </c>
      <c r="BA17" s="111"/>
    </row>
    <row r="18" spans="1:54">
      <c r="A18" s="128"/>
      <c r="B18" s="128"/>
      <c r="C18" s="128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89"/>
      <c r="S18" s="89"/>
      <c r="T18" s="89"/>
      <c r="U18" s="84"/>
      <c r="V18" s="84"/>
      <c r="W18" s="84"/>
      <c r="X18" s="84"/>
      <c r="Y18" s="84"/>
      <c r="Z18" s="105"/>
      <c r="AA18" s="126">
        <f t="shared" ref="AA18:AA24" si="4">Z18+(SUM(D18:R18)*5)+U18+W18+X18+Y18</f>
        <v>0</v>
      </c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84"/>
      <c r="AT18" s="84"/>
      <c r="AU18" s="84"/>
      <c r="AV18" s="84"/>
      <c r="AW18" s="84"/>
      <c r="AX18" s="74"/>
      <c r="AY18" s="80">
        <f t="shared" si="3"/>
        <v>0</v>
      </c>
      <c r="AZ18" s="158">
        <f t="shared" si="2"/>
        <v>0</v>
      </c>
      <c r="BA18" s="111"/>
    </row>
    <row r="19" spans="1:54">
      <c r="A19" s="128"/>
      <c r="B19" s="128"/>
      <c r="C19" s="12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4"/>
      <c r="V19" s="84"/>
      <c r="W19" s="84"/>
      <c r="X19" s="84"/>
      <c r="Y19" s="84"/>
      <c r="Z19" s="105"/>
      <c r="AA19" s="126">
        <f t="shared" si="4"/>
        <v>0</v>
      </c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4"/>
      <c r="AT19" s="84"/>
      <c r="AU19" s="84"/>
      <c r="AV19" s="84"/>
      <c r="AW19" s="84"/>
      <c r="AX19" s="105"/>
      <c r="AY19" s="80">
        <f t="shared" si="3"/>
        <v>0</v>
      </c>
      <c r="AZ19" s="158">
        <f t="shared" si="2"/>
        <v>0</v>
      </c>
      <c r="BA19" s="111"/>
    </row>
    <row r="20" spans="1:54">
      <c r="A20" s="128"/>
      <c r="B20" s="128"/>
      <c r="C20" s="128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89"/>
      <c r="S20" s="89"/>
      <c r="T20" s="89"/>
      <c r="U20" s="84"/>
      <c r="V20" s="84"/>
      <c r="W20" s="84"/>
      <c r="X20" s="84"/>
      <c r="Y20" s="84"/>
      <c r="Z20" s="105"/>
      <c r="AA20" s="126">
        <f t="shared" si="4"/>
        <v>0</v>
      </c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4"/>
      <c r="AT20" s="84"/>
      <c r="AU20" s="84"/>
      <c r="AV20" s="84"/>
      <c r="AW20" s="84"/>
      <c r="AX20" s="105"/>
      <c r="AY20" s="80">
        <f t="shared" si="3"/>
        <v>0</v>
      </c>
      <c r="AZ20" s="158">
        <f t="shared" si="2"/>
        <v>0</v>
      </c>
      <c r="BA20" s="111"/>
    </row>
    <row r="21" spans="1:54">
      <c r="A21" s="128"/>
      <c r="B21" s="128"/>
      <c r="C21" s="128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89"/>
      <c r="S21" s="89"/>
      <c r="T21" s="89"/>
      <c r="U21" s="84"/>
      <c r="V21" s="84"/>
      <c r="W21" s="84"/>
      <c r="X21" s="84"/>
      <c r="Y21" s="84"/>
      <c r="Z21" s="105"/>
      <c r="AA21" s="126">
        <f t="shared" si="4"/>
        <v>0</v>
      </c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84"/>
      <c r="AT21" s="84"/>
      <c r="AU21" s="84"/>
      <c r="AV21" s="84"/>
      <c r="AW21" s="84"/>
      <c r="AX21" s="74"/>
      <c r="AY21" s="80">
        <f t="shared" si="3"/>
        <v>0</v>
      </c>
      <c r="AZ21" s="158">
        <f t="shared" si="2"/>
        <v>0</v>
      </c>
      <c r="BA21" s="111"/>
    </row>
    <row r="22" spans="1:54">
      <c r="A22" s="129"/>
      <c r="B22" s="130"/>
      <c r="C22" s="13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89"/>
      <c r="S22" s="89"/>
      <c r="T22" s="89"/>
      <c r="U22" s="157"/>
      <c r="V22" s="157"/>
      <c r="W22" s="157"/>
      <c r="X22" s="157"/>
      <c r="Y22" s="157"/>
      <c r="Z22" s="109"/>
      <c r="AA22" s="126">
        <f t="shared" si="4"/>
        <v>0</v>
      </c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57"/>
      <c r="AT22" s="157"/>
      <c r="AU22" s="157"/>
      <c r="AV22" s="157"/>
      <c r="AW22" s="157"/>
      <c r="AX22" s="109"/>
      <c r="AY22" s="80">
        <f t="shared" si="3"/>
        <v>0</v>
      </c>
      <c r="AZ22" s="160">
        <f t="shared" si="2"/>
        <v>0</v>
      </c>
      <c r="BA22" s="111"/>
    </row>
    <row r="23" spans="1:54">
      <c r="A23" s="128"/>
      <c r="B23" s="128"/>
      <c r="C23" s="128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89"/>
      <c r="S23" s="89"/>
      <c r="T23" s="89"/>
      <c r="U23" s="84"/>
      <c r="V23" s="84"/>
      <c r="W23" s="84"/>
      <c r="X23" s="84"/>
      <c r="Y23" s="84"/>
      <c r="Z23" s="105"/>
      <c r="AA23" s="126">
        <f t="shared" si="4"/>
        <v>0</v>
      </c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4"/>
      <c r="AT23" s="84"/>
      <c r="AU23" s="84"/>
      <c r="AV23" s="84"/>
      <c r="AW23" s="84"/>
      <c r="AX23" s="105"/>
      <c r="AY23" s="80">
        <f>AX23+(SUM(AE23:AR23)*5)+AS23+AU23+AV23+AW23</f>
        <v>0</v>
      </c>
      <c r="AZ23" s="158">
        <f t="shared" si="2"/>
        <v>0</v>
      </c>
      <c r="BA23" s="111"/>
      <c r="BB23" s="88"/>
    </row>
    <row r="24" spans="1:54">
      <c r="A24" s="114"/>
      <c r="B24" s="114"/>
      <c r="C24" s="114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89"/>
      <c r="S24" s="89"/>
      <c r="T24" s="89"/>
      <c r="U24" s="84"/>
      <c r="V24" s="84"/>
      <c r="W24" s="84"/>
      <c r="X24" s="84"/>
      <c r="Y24" s="84"/>
      <c r="Z24" s="105"/>
      <c r="AA24" s="126">
        <f t="shared" si="4"/>
        <v>0</v>
      </c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4"/>
      <c r="AT24" s="84"/>
      <c r="AU24" s="84"/>
      <c r="AV24" s="84"/>
      <c r="AW24" s="84"/>
      <c r="AX24" s="105"/>
      <c r="AY24" s="80">
        <f>AX24+(SUM(AE24:AR24)*5)+AS24+AU24+AV24+AW24</f>
        <v>0</v>
      </c>
      <c r="AZ24" s="158">
        <f t="shared" si="2"/>
        <v>0</v>
      </c>
      <c r="BA24" s="111"/>
      <c r="BB24" s="88"/>
    </row>
  </sheetData>
  <autoFilter ref="A5:AY21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20" showButton="0"/>
    <filterColumn colId="21" showButton="0"/>
    <filterColumn colId="22" showButton="0"/>
    <filterColumn colId="23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</autoFilter>
  <mergeCells count="10">
    <mergeCell ref="D6:R6"/>
    <mergeCell ref="U6:Y6"/>
    <mergeCell ref="AB6:AR6"/>
    <mergeCell ref="AS6:AW6"/>
    <mergeCell ref="D1:AA1"/>
    <mergeCell ref="AB1:AY1"/>
    <mergeCell ref="D5:R5"/>
    <mergeCell ref="U5:Y5"/>
    <mergeCell ref="AB5:AR5"/>
    <mergeCell ref="AS5:AW5"/>
  </mergeCells>
  <phoneticPr fontId="21" type="noConversion"/>
  <pageMargins left="0.74803149606299213" right="0.74803149606299213" top="0.98425196850393704" bottom="0.98425196850393704" header="0.51181102362204722" footer="0.51181102362204722"/>
  <pageSetup paperSize="287" scale="68" orientation="landscape" r:id="rId1"/>
  <headerFooter alignWithMargins="0"/>
  <colBreaks count="1" manualBreakCount="1">
    <brk id="5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7"/>
  <sheetViews>
    <sheetView zoomScaleNormal="100" workbookViewId="0">
      <pane xSplit="1" topLeftCell="D1" activePane="topRight" state="frozen"/>
      <selection pane="topRight" activeCell="A3" sqref="A3"/>
    </sheetView>
  </sheetViews>
  <sheetFormatPr defaultRowHeight="12.75"/>
  <cols>
    <col min="1" max="1" width="22.7109375" customWidth="1"/>
    <col min="2" max="2" width="15.85546875" customWidth="1"/>
    <col min="3" max="3" width="8" customWidth="1"/>
    <col min="4" max="20" width="2.28515625" customWidth="1"/>
    <col min="21" max="23" width="4.28515625" customWidth="1"/>
    <col min="24" max="24" width="5.7109375" style="30" customWidth="1"/>
    <col min="25" max="25" width="5.7109375" style="42" customWidth="1"/>
    <col min="26" max="42" width="2.28515625" customWidth="1"/>
    <col min="43" max="45" width="4.28515625" customWidth="1"/>
    <col min="46" max="46" width="5.7109375" style="30" customWidth="1"/>
    <col min="47" max="47" width="6.42578125" style="38" customWidth="1"/>
    <col min="48" max="48" width="6.42578125" style="42" customWidth="1"/>
    <col min="49" max="49" width="4.5703125" style="13" hidden="1" customWidth="1"/>
    <col min="50" max="50" width="7" hidden="1" customWidth="1"/>
    <col min="51" max="51" width="7.28515625" customWidth="1"/>
  </cols>
  <sheetData>
    <row r="1" spans="1:52">
      <c r="A1" s="14" t="s">
        <v>5</v>
      </c>
      <c r="B1" s="63"/>
      <c r="C1" s="63"/>
      <c r="D1" s="197" t="s">
        <v>12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9"/>
      <c r="Z1" s="197" t="s">
        <v>17</v>
      </c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9"/>
      <c r="AV1" s="39"/>
      <c r="AW1" s="15"/>
    </row>
    <row r="2" spans="1:52">
      <c r="A2" s="16" t="s">
        <v>33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7"/>
      <c r="Y2" s="36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27"/>
      <c r="AU2" s="35"/>
      <c r="AV2" s="40"/>
      <c r="AW2" s="17"/>
    </row>
    <row r="3" spans="1:52">
      <c r="A3" s="100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7"/>
      <c r="Y3" s="36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27"/>
      <c r="AU3" s="35"/>
      <c r="AV3" s="40"/>
      <c r="AW3" s="17"/>
    </row>
    <row r="4" spans="1:52">
      <c r="A4" s="1"/>
      <c r="B4" s="3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"/>
      <c r="X4" s="28"/>
      <c r="Y4" s="36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27"/>
      <c r="AU4" s="35"/>
      <c r="AV4" s="40"/>
      <c r="AW4" s="17"/>
    </row>
    <row r="5" spans="1:52">
      <c r="A5" s="5"/>
      <c r="B5" s="6"/>
      <c r="C5" s="6"/>
      <c r="D5" s="194" t="s">
        <v>3</v>
      </c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4" t="s">
        <v>6</v>
      </c>
      <c r="V5" s="195"/>
      <c r="W5" s="196"/>
      <c r="X5" s="28"/>
      <c r="Y5" s="36" t="s">
        <v>16</v>
      </c>
      <c r="Z5" s="194" t="s">
        <v>3</v>
      </c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4" t="s">
        <v>6</v>
      </c>
      <c r="AR5" s="195"/>
      <c r="AS5" s="196"/>
      <c r="AT5" s="28"/>
      <c r="AU5" s="36" t="s">
        <v>13</v>
      </c>
      <c r="AV5" s="40" t="s">
        <v>14</v>
      </c>
      <c r="AW5" s="17"/>
      <c r="AY5" s="43" t="s">
        <v>49</v>
      </c>
    </row>
    <row r="6" spans="1:52">
      <c r="A6" s="5"/>
      <c r="B6" s="6"/>
      <c r="C6" s="6"/>
      <c r="D6" s="194" t="s">
        <v>4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4" t="s">
        <v>7</v>
      </c>
      <c r="V6" s="195"/>
      <c r="W6" s="196"/>
      <c r="X6" s="26" t="s">
        <v>9</v>
      </c>
      <c r="Y6" s="36" t="s">
        <v>10</v>
      </c>
      <c r="Z6" s="194" t="s">
        <v>4</v>
      </c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4" t="s">
        <v>7</v>
      </c>
      <c r="AR6" s="195"/>
      <c r="AS6" s="196"/>
      <c r="AT6" s="26" t="s">
        <v>9</v>
      </c>
      <c r="AU6" s="36" t="s">
        <v>10</v>
      </c>
      <c r="AV6" s="40" t="s">
        <v>10</v>
      </c>
      <c r="AW6" s="17"/>
      <c r="AY6" s="43"/>
    </row>
    <row r="7" spans="1:52">
      <c r="A7" s="8" t="s">
        <v>2</v>
      </c>
      <c r="B7" s="7" t="s">
        <v>33</v>
      </c>
      <c r="C7" s="7" t="s">
        <v>75</v>
      </c>
      <c r="D7" s="9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172">
        <v>10</v>
      </c>
      <c r="N7" s="172">
        <v>11</v>
      </c>
      <c r="O7" s="172">
        <v>12</v>
      </c>
      <c r="P7" s="172">
        <v>13</v>
      </c>
      <c r="Q7" s="172">
        <v>14</v>
      </c>
      <c r="R7" s="172">
        <v>15</v>
      </c>
      <c r="S7" s="172">
        <v>16</v>
      </c>
      <c r="T7" s="172">
        <v>17</v>
      </c>
      <c r="U7" s="77">
        <v>6</v>
      </c>
      <c r="V7" s="78">
        <v>9</v>
      </c>
      <c r="W7" s="82" t="s">
        <v>8</v>
      </c>
      <c r="X7" s="29" t="s">
        <v>11</v>
      </c>
      <c r="Y7" s="37" t="s">
        <v>11</v>
      </c>
      <c r="Z7" s="9">
        <v>1</v>
      </c>
      <c r="AA7" s="7">
        <v>2</v>
      </c>
      <c r="AB7" s="7">
        <v>3</v>
      </c>
      <c r="AC7" s="7">
        <v>4</v>
      </c>
      <c r="AD7" s="7">
        <v>5</v>
      </c>
      <c r="AE7" s="7">
        <v>6</v>
      </c>
      <c r="AF7" s="7">
        <v>7</v>
      </c>
      <c r="AG7" s="7">
        <v>8</v>
      </c>
      <c r="AH7" s="7">
        <v>9</v>
      </c>
      <c r="AI7" s="172">
        <v>10</v>
      </c>
      <c r="AJ7" s="172">
        <v>11</v>
      </c>
      <c r="AK7" s="172">
        <v>12</v>
      </c>
      <c r="AL7" s="172">
        <v>13</v>
      </c>
      <c r="AM7" s="172">
        <v>14</v>
      </c>
      <c r="AN7" s="172">
        <v>15</v>
      </c>
      <c r="AO7" s="172">
        <v>16</v>
      </c>
      <c r="AP7" s="172">
        <v>17</v>
      </c>
      <c r="AQ7" s="77">
        <v>6</v>
      </c>
      <c r="AR7" s="78">
        <v>9</v>
      </c>
      <c r="AS7" s="8" t="s">
        <v>8</v>
      </c>
      <c r="AT7" s="29" t="s">
        <v>11</v>
      </c>
      <c r="AU7" s="37" t="s">
        <v>11</v>
      </c>
      <c r="AV7" s="41" t="s">
        <v>11</v>
      </c>
      <c r="AW7" s="22" t="s">
        <v>15</v>
      </c>
      <c r="AY7" s="43"/>
    </row>
    <row r="8" spans="1:52" ht="15" customHeight="1">
      <c r="A8" s="140" t="s">
        <v>40</v>
      </c>
      <c r="B8" s="140" t="s">
        <v>176</v>
      </c>
      <c r="C8" s="140">
        <v>1333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84"/>
      <c r="V8" s="84"/>
      <c r="W8" s="84"/>
      <c r="X8" s="90">
        <v>122.96</v>
      </c>
      <c r="Y8" s="80">
        <f t="shared" ref="Y8:Y37" si="0">X8+(SUM(D8:T8)*5)+U8+V8+W8</f>
        <v>122.96</v>
      </c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84"/>
      <c r="AR8" s="84"/>
      <c r="AS8" s="84"/>
      <c r="AT8" s="46">
        <v>118.5</v>
      </c>
      <c r="AU8" s="80">
        <f t="shared" ref="AU8:AU37" si="1">AT8+(SUM(Z8:AP8)*5)+AQ8+AR8+AS8</f>
        <v>118.5</v>
      </c>
      <c r="AV8" s="46">
        <f t="shared" ref="AV8:AV37" si="2">SUM(AU8,Y8)</f>
        <v>241.45999999999998</v>
      </c>
      <c r="AW8" s="59">
        <v>1</v>
      </c>
      <c r="AX8" s="48">
        <f t="shared" ref="AX8:AX37" si="3">IF(AU8=0,1000,AV8)</f>
        <v>241.45999999999998</v>
      </c>
      <c r="AY8" s="118">
        <v>1</v>
      </c>
    </row>
    <row r="9" spans="1:52" ht="15" customHeight="1">
      <c r="A9" s="186" t="s">
        <v>190</v>
      </c>
      <c r="B9" s="138" t="s">
        <v>191</v>
      </c>
      <c r="C9" s="138">
        <v>989</v>
      </c>
      <c r="D9" s="47"/>
      <c r="E9" s="47"/>
      <c r="F9" s="47"/>
      <c r="G9" s="47"/>
      <c r="H9" s="47"/>
      <c r="I9" s="47"/>
      <c r="J9" s="47"/>
      <c r="K9" s="47"/>
      <c r="L9" s="47"/>
      <c r="M9" s="47">
        <v>1</v>
      </c>
      <c r="N9" s="47"/>
      <c r="O9" s="47"/>
      <c r="P9" s="47"/>
      <c r="Q9" s="47"/>
      <c r="R9" s="47"/>
      <c r="S9" s="47"/>
      <c r="T9" s="47"/>
      <c r="U9" s="84"/>
      <c r="V9" s="84"/>
      <c r="W9" s="84"/>
      <c r="X9" s="90">
        <v>122.64</v>
      </c>
      <c r="Y9" s="80">
        <f t="shared" si="0"/>
        <v>127.64</v>
      </c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84"/>
      <c r="AR9" s="84"/>
      <c r="AS9" s="84"/>
      <c r="AT9" s="46">
        <v>117.94</v>
      </c>
      <c r="AU9" s="80">
        <f t="shared" si="1"/>
        <v>117.94</v>
      </c>
      <c r="AV9" s="46">
        <f t="shared" si="2"/>
        <v>245.57999999999998</v>
      </c>
      <c r="AW9" s="59">
        <v>2</v>
      </c>
      <c r="AX9" s="48">
        <f t="shared" si="3"/>
        <v>245.57999999999998</v>
      </c>
      <c r="AY9" s="118">
        <v>2</v>
      </c>
    </row>
    <row r="10" spans="1:52" ht="15" customHeight="1">
      <c r="A10" s="154" t="s">
        <v>184</v>
      </c>
      <c r="B10" s="138" t="s">
        <v>60</v>
      </c>
      <c r="C10" s="138">
        <v>3353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84"/>
      <c r="V10" s="84"/>
      <c r="W10" s="84"/>
      <c r="X10" s="90">
        <v>126.93</v>
      </c>
      <c r="Y10" s="80">
        <f t="shared" si="0"/>
        <v>126.93</v>
      </c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84"/>
      <c r="AR10" s="84"/>
      <c r="AS10" s="84"/>
      <c r="AT10" s="46">
        <v>119.42</v>
      </c>
      <c r="AU10" s="80">
        <f t="shared" si="1"/>
        <v>119.42</v>
      </c>
      <c r="AV10" s="46">
        <f t="shared" si="2"/>
        <v>246.35000000000002</v>
      </c>
      <c r="AW10" s="59">
        <v>2</v>
      </c>
      <c r="AX10" s="48">
        <f t="shared" si="3"/>
        <v>246.35000000000002</v>
      </c>
      <c r="AY10" s="118">
        <v>3</v>
      </c>
    </row>
    <row r="11" spans="1:52" ht="15" customHeight="1">
      <c r="A11" s="137" t="s">
        <v>310</v>
      </c>
      <c r="B11" s="137" t="s">
        <v>194</v>
      </c>
      <c r="C11" s="137">
        <v>1103</v>
      </c>
      <c r="D11" s="48"/>
      <c r="E11" s="48">
        <v>1</v>
      </c>
      <c r="F11" s="48"/>
      <c r="G11" s="48"/>
      <c r="H11" s="48"/>
      <c r="I11" s="48"/>
      <c r="J11" s="48"/>
      <c r="K11" s="48"/>
      <c r="L11" s="48"/>
      <c r="M11" s="48"/>
      <c r="N11" s="48">
        <v>1</v>
      </c>
      <c r="O11" s="48"/>
      <c r="P11" s="48"/>
      <c r="Q11" s="48"/>
      <c r="R11" s="48"/>
      <c r="S11" s="48"/>
      <c r="T11" s="48"/>
      <c r="U11" s="83"/>
      <c r="V11" s="83"/>
      <c r="W11" s="83"/>
      <c r="X11" s="90">
        <v>114.8</v>
      </c>
      <c r="Y11" s="80">
        <f t="shared" si="0"/>
        <v>124.8</v>
      </c>
      <c r="Z11" s="48"/>
      <c r="AA11" s="43"/>
      <c r="AB11" s="48"/>
      <c r="AC11" s="48"/>
      <c r="AD11" s="48"/>
      <c r="AE11" s="43"/>
      <c r="AF11" s="48"/>
      <c r="AG11" s="48"/>
      <c r="AH11" s="48"/>
      <c r="AI11" s="48"/>
      <c r="AJ11" s="43">
        <v>1</v>
      </c>
      <c r="AK11" s="48"/>
      <c r="AL11" s="48"/>
      <c r="AM11" s="48"/>
      <c r="AN11" s="48"/>
      <c r="AO11" s="48"/>
      <c r="AP11" s="43"/>
      <c r="AQ11" s="83"/>
      <c r="AR11" s="83"/>
      <c r="AS11" s="83"/>
      <c r="AT11" s="44">
        <v>117.45</v>
      </c>
      <c r="AU11" s="80">
        <f t="shared" si="1"/>
        <v>122.45</v>
      </c>
      <c r="AV11" s="46">
        <f t="shared" si="2"/>
        <v>247.25</v>
      </c>
      <c r="AW11" s="59">
        <v>2</v>
      </c>
      <c r="AX11" s="48">
        <f t="shared" si="3"/>
        <v>247.25</v>
      </c>
      <c r="AY11" s="118">
        <v>4</v>
      </c>
    </row>
    <row r="12" spans="1:52" ht="15" customHeight="1">
      <c r="A12" s="138" t="s">
        <v>41</v>
      </c>
      <c r="B12" s="138" t="s">
        <v>193</v>
      </c>
      <c r="C12" s="138">
        <v>3596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84"/>
      <c r="V12" s="84"/>
      <c r="W12" s="84"/>
      <c r="X12" s="90">
        <v>121.58</v>
      </c>
      <c r="Y12" s="80">
        <f t="shared" si="0"/>
        <v>121.58</v>
      </c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>
        <v>1</v>
      </c>
      <c r="AP12" s="47">
        <v>1</v>
      </c>
      <c r="AQ12" s="84"/>
      <c r="AR12" s="84"/>
      <c r="AS12" s="84"/>
      <c r="AT12" s="46">
        <v>120.23</v>
      </c>
      <c r="AU12" s="80">
        <f t="shared" si="1"/>
        <v>130.23000000000002</v>
      </c>
      <c r="AV12" s="46">
        <f t="shared" si="2"/>
        <v>251.81</v>
      </c>
      <c r="AW12" s="59">
        <v>2</v>
      </c>
      <c r="AX12" s="48">
        <f t="shared" si="3"/>
        <v>251.81</v>
      </c>
      <c r="AY12" s="118">
        <v>5</v>
      </c>
    </row>
    <row r="13" spans="1:52" ht="15" customHeight="1">
      <c r="A13" s="101" t="s">
        <v>205</v>
      </c>
      <c r="B13" s="101" t="s">
        <v>206</v>
      </c>
      <c r="C13" s="101">
        <v>2034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84"/>
      <c r="V13" s="84"/>
      <c r="W13" s="84"/>
      <c r="X13" s="90">
        <v>130.5</v>
      </c>
      <c r="Y13" s="80">
        <f t="shared" si="0"/>
        <v>130.5</v>
      </c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84"/>
      <c r="AR13" s="84"/>
      <c r="AS13" s="84"/>
      <c r="AT13" s="46">
        <v>121.52</v>
      </c>
      <c r="AU13" s="80">
        <f t="shared" si="1"/>
        <v>121.52</v>
      </c>
      <c r="AV13" s="46">
        <f t="shared" si="2"/>
        <v>252.01999999999998</v>
      </c>
      <c r="AW13" s="59">
        <v>2</v>
      </c>
      <c r="AX13" s="48">
        <f t="shared" si="3"/>
        <v>252.01999999999998</v>
      </c>
      <c r="AY13" s="118">
        <v>6</v>
      </c>
      <c r="AZ13" s="88"/>
    </row>
    <row r="14" spans="1:52" ht="15" customHeight="1">
      <c r="A14" s="137" t="s">
        <v>61</v>
      </c>
      <c r="B14" s="137" t="s">
        <v>195</v>
      </c>
      <c r="C14" s="137">
        <v>20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84"/>
      <c r="V14" s="84"/>
      <c r="W14" s="84"/>
      <c r="X14" s="90">
        <v>127.25</v>
      </c>
      <c r="Y14" s="80">
        <f t="shared" si="0"/>
        <v>127.25</v>
      </c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84"/>
      <c r="AR14" s="84"/>
      <c r="AS14" s="84"/>
      <c r="AT14" s="46">
        <v>124.82</v>
      </c>
      <c r="AU14" s="80">
        <f t="shared" si="1"/>
        <v>124.82</v>
      </c>
      <c r="AV14" s="46">
        <f t="shared" si="2"/>
        <v>252.07</v>
      </c>
      <c r="AW14" s="59">
        <v>2</v>
      </c>
      <c r="AX14" s="48">
        <f t="shared" si="3"/>
        <v>252.07</v>
      </c>
      <c r="AY14" s="118">
        <v>7</v>
      </c>
    </row>
    <row r="15" spans="1:52" ht="15" customHeight="1">
      <c r="A15" s="137" t="s">
        <v>174</v>
      </c>
      <c r="B15" s="137" t="s">
        <v>175</v>
      </c>
      <c r="C15" s="188">
        <v>266</v>
      </c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17"/>
      <c r="V15" s="117"/>
      <c r="W15" s="117"/>
      <c r="X15" s="102">
        <v>127.01</v>
      </c>
      <c r="Y15" s="80">
        <f t="shared" si="0"/>
        <v>127.01</v>
      </c>
      <c r="Z15" s="120">
        <v>1</v>
      </c>
      <c r="AA15" s="120">
        <v>1</v>
      </c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17"/>
      <c r="AR15" s="117"/>
      <c r="AS15" s="117"/>
      <c r="AT15" s="54">
        <v>118.81</v>
      </c>
      <c r="AU15" s="80">
        <f t="shared" si="1"/>
        <v>128.81</v>
      </c>
      <c r="AV15" s="46">
        <f t="shared" si="2"/>
        <v>255.82</v>
      </c>
      <c r="AW15" s="59">
        <v>17</v>
      </c>
      <c r="AX15" s="48">
        <f t="shared" si="3"/>
        <v>255.82</v>
      </c>
      <c r="AY15" s="118">
        <v>8</v>
      </c>
    </row>
    <row r="16" spans="1:52" ht="15" customHeight="1">
      <c r="A16" s="137" t="s">
        <v>308</v>
      </c>
      <c r="B16" s="137" t="s">
        <v>183</v>
      </c>
      <c r="C16" s="137">
        <v>741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84"/>
      <c r="V16" s="84"/>
      <c r="W16" s="84"/>
      <c r="X16" s="102">
        <v>129.02000000000001</v>
      </c>
      <c r="Y16" s="80">
        <f t="shared" si="0"/>
        <v>129.02000000000001</v>
      </c>
      <c r="Z16" s="47"/>
      <c r="AA16" s="47"/>
      <c r="AB16" s="47"/>
      <c r="AC16" s="47"/>
      <c r="AD16" s="47"/>
      <c r="AE16" s="47"/>
      <c r="AF16" s="47"/>
      <c r="AG16" s="47">
        <v>1</v>
      </c>
      <c r="AH16" s="47"/>
      <c r="AI16" s="47"/>
      <c r="AJ16" s="47"/>
      <c r="AK16" s="47"/>
      <c r="AL16" s="47"/>
      <c r="AM16" s="47"/>
      <c r="AN16" s="47"/>
      <c r="AO16" s="47"/>
      <c r="AP16" s="47"/>
      <c r="AQ16" s="84"/>
      <c r="AR16" s="84"/>
      <c r="AS16" s="84"/>
      <c r="AT16" s="54">
        <v>126.1</v>
      </c>
      <c r="AU16" s="80">
        <f t="shared" si="1"/>
        <v>131.1</v>
      </c>
      <c r="AV16" s="46">
        <f t="shared" si="2"/>
        <v>260.12</v>
      </c>
      <c r="AW16" s="59">
        <v>2</v>
      </c>
      <c r="AX16" s="48">
        <f t="shared" si="3"/>
        <v>260.12</v>
      </c>
      <c r="AY16" s="118">
        <v>9</v>
      </c>
    </row>
    <row r="17" spans="1:52" ht="15" customHeight="1">
      <c r="A17" s="101" t="s">
        <v>207</v>
      </c>
      <c r="B17" s="101" t="s">
        <v>208</v>
      </c>
      <c r="C17" s="101">
        <v>21</v>
      </c>
      <c r="D17" s="47"/>
      <c r="E17" s="47">
        <v>1</v>
      </c>
      <c r="F17" s="47"/>
      <c r="G17" s="47"/>
      <c r="H17" s="47"/>
      <c r="I17" s="47"/>
      <c r="J17" s="47"/>
      <c r="K17" s="47">
        <v>1</v>
      </c>
      <c r="L17" s="47"/>
      <c r="M17" s="47"/>
      <c r="N17" s="47"/>
      <c r="O17" s="47"/>
      <c r="P17" s="47"/>
      <c r="Q17" s="47"/>
      <c r="R17" s="47"/>
      <c r="S17" s="47">
        <v>1</v>
      </c>
      <c r="T17" s="47"/>
      <c r="U17" s="84"/>
      <c r="V17" s="84"/>
      <c r="W17" s="84"/>
      <c r="X17" s="102">
        <v>124.31</v>
      </c>
      <c r="Y17" s="80">
        <f t="shared" si="0"/>
        <v>139.31</v>
      </c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84"/>
      <c r="AR17" s="84"/>
      <c r="AS17" s="84"/>
      <c r="AT17" s="54">
        <v>121.99</v>
      </c>
      <c r="AU17" s="80">
        <f t="shared" si="1"/>
        <v>121.99</v>
      </c>
      <c r="AV17" s="46">
        <f t="shared" si="2"/>
        <v>261.3</v>
      </c>
      <c r="AW17" s="59">
        <v>2</v>
      </c>
      <c r="AX17" s="48">
        <f t="shared" si="3"/>
        <v>261.3</v>
      </c>
      <c r="AY17" s="118">
        <v>10</v>
      </c>
      <c r="AZ17" s="88"/>
    </row>
    <row r="18" spans="1:52" ht="15" customHeight="1">
      <c r="A18" s="137" t="s">
        <v>56</v>
      </c>
      <c r="B18" s="137" t="s">
        <v>57</v>
      </c>
      <c r="C18" s="137">
        <v>1861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84"/>
      <c r="V18" s="84"/>
      <c r="W18" s="84"/>
      <c r="X18" s="90">
        <v>141.11000000000001</v>
      </c>
      <c r="Y18" s="80">
        <f t="shared" si="0"/>
        <v>141.11000000000001</v>
      </c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84"/>
      <c r="AR18" s="84"/>
      <c r="AS18" s="84"/>
      <c r="AT18" s="46">
        <v>122.05</v>
      </c>
      <c r="AU18" s="80">
        <f t="shared" si="1"/>
        <v>122.05</v>
      </c>
      <c r="AV18" s="46">
        <f t="shared" si="2"/>
        <v>263.16000000000003</v>
      </c>
      <c r="AW18" s="59">
        <v>16</v>
      </c>
      <c r="AX18" s="48">
        <f t="shared" si="3"/>
        <v>263.16000000000003</v>
      </c>
      <c r="AY18" s="118">
        <v>11</v>
      </c>
    </row>
    <row r="19" spans="1:52" ht="15" customHeight="1">
      <c r="A19" s="137" t="s">
        <v>181</v>
      </c>
      <c r="B19" s="137" t="s">
        <v>182</v>
      </c>
      <c r="C19" s="137">
        <v>903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84"/>
      <c r="V19" s="84"/>
      <c r="W19" s="84"/>
      <c r="X19" s="90">
        <v>134.25</v>
      </c>
      <c r="Y19" s="80">
        <f t="shared" si="0"/>
        <v>134.25</v>
      </c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>
        <v>1</v>
      </c>
      <c r="AL19" s="47"/>
      <c r="AM19" s="47"/>
      <c r="AN19" s="47"/>
      <c r="AO19" s="47"/>
      <c r="AP19" s="47"/>
      <c r="AQ19" s="84"/>
      <c r="AR19" s="84"/>
      <c r="AS19" s="84"/>
      <c r="AT19" s="46">
        <v>126.06</v>
      </c>
      <c r="AU19" s="80">
        <f t="shared" si="1"/>
        <v>131.06</v>
      </c>
      <c r="AV19" s="46">
        <f t="shared" si="2"/>
        <v>265.31</v>
      </c>
      <c r="AW19" s="59">
        <v>2</v>
      </c>
      <c r="AX19" s="48">
        <f t="shared" si="3"/>
        <v>265.31</v>
      </c>
      <c r="AY19" s="118">
        <v>12</v>
      </c>
    </row>
    <row r="20" spans="1:52" ht="15" customHeight="1">
      <c r="A20" s="138" t="s">
        <v>42</v>
      </c>
      <c r="B20" s="138" t="s">
        <v>58</v>
      </c>
      <c r="C20" s="138">
        <v>3144</v>
      </c>
      <c r="D20" s="47">
        <v>1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84"/>
      <c r="V20" s="84"/>
      <c r="W20" s="84"/>
      <c r="X20" s="90">
        <v>133.43</v>
      </c>
      <c r="Y20" s="80">
        <f t="shared" si="0"/>
        <v>138.43</v>
      </c>
      <c r="Z20" s="47"/>
      <c r="AA20" s="47">
        <v>1</v>
      </c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84"/>
      <c r="AR20" s="84"/>
      <c r="AS20" s="84"/>
      <c r="AT20" s="46">
        <v>123.41</v>
      </c>
      <c r="AU20" s="80">
        <f t="shared" si="1"/>
        <v>128.41</v>
      </c>
      <c r="AV20" s="46">
        <f t="shared" si="2"/>
        <v>266.84000000000003</v>
      </c>
      <c r="AW20" s="59">
        <v>2</v>
      </c>
      <c r="AX20" s="48">
        <f t="shared" si="3"/>
        <v>266.84000000000003</v>
      </c>
      <c r="AY20" s="118">
        <v>13</v>
      </c>
    </row>
    <row r="21" spans="1:52" ht="15" customHeight="1">
      <c r="A21" s="139" t="s">
        <v>165</v>
      </c>
      <c r="B21" s="59" t="s">
        <v>166</v>
      </c>
      <c r="C21" s="140">
        <v>3910</v>
      </c>
      <c r="D21" s="47"/>
      <c r="E21" s="47">
        <v>1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>
        <v>1</v>
      </c>
      <c r="T21" s="47"/>
      <c r="U21" s="84"/>
      <c r="V21" s="84"/>
      <c r="W21" s="84"/>
      <c r="X21" s="90">
        <v>125.57</v>
      </c>
      <c r="Y21" s="80">
        <f t="shared" si="0"/>
        <v>135.57</v>
      </c>
      <c r="Z21" s="47"/>
      <c r="AA21" s="47"/>
      <c r="AB21" s="47"/>
      <c r="AC21" s="47"/>
      <c r="AD21" s="47"/>
      <c r="AE21" s="47"/>
      <c r="AF21" s="47"/>
      <c r="AG21" s="47">
        <v>1</v>
      </c>
      <c r="AH21" s="47">
        <v>1</v>
      </c>
      <c r="AI21" s="47"/>
      <c r="AJ21" s="47"/>
      <c r="AK21" s="47"/>
      <c r="AL21" s="47"/>
      <c r="AM21" s="47"/>
      <c r="AN21" s="47"/>
      <c r="AO21" s="47"/>
      <c r="AP21" s="47"/>
      <c r="AQ21" s="84"/>
      <c r="AR21" s="84"/>
      <c r="AS21" s="84"/>
      <c r="AT21" s="46">
        <v>121.88</v>
      </c>
      <c r="AU21" s="80">
        <f t="shared" si="1"/>
        <v>131.88</v>
      </c>
      <c r="AV21" s="46">
        <f t="shared" si="2"/>
        <v>267.45</v>
      </c>
      <c r="AW21" s="59">
        <v>5</v>
      </c>
      <c r="AX21" s="48">
        <f t="shared" si="3"/>
        <v>267.45</v>
      </c>
      <c r="AY21" s="118">
        <v>14</v>
      </c>
    </row>
    <row r="22" spans="1:52" ht="15" customHeight="1">
      <c r="A22" s="137" t="s">
        <v>169</v>
      </c>
      <c r="B22" s="137" t="s">
        <v>170</v>
      </c>
      <c r="C22" s="137">
        <v>3640</v>
      </c>
      <c r="D22" s="43"/>
      <c r="E22" s="43">
        <v>1</v>
      </c>
      <c r="F22" s="43"/>
      <c r="G22" s="43"/>
      <c r="H22" s="43"/>
      <c r="I22" s="43">
        <v>1</v>
      </c>
      <c r="J22" s="43"/>
      <c r="K22" s="43"/>
      <c r="L22" s="43"/>
      <c r="M22" s="43"/>
      <c r="N22" s="43"/>
      <c r="O22" s="43"/>
      <c r="P22" s="43"/>
      <c r="Q22" s="43"/>
      <c r="R22" s="43"/>
      <c r="S22" s="43">
        <v>1</v>
      </c>
      <c r="T22" s="43"/>
      <c r="U22" s="84"/>
      <c r="V22" s="84"/>
      <c r="W22" s="84"/>
      <c r="X22" s="90">
        <v>127.74</v>
      </c>
      <c r="Y22" s="80">
        <f t="shared" si="0"/>
        <v>142.74</v>
      </c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>
        <v>1</v>
      </c>
      <c r="AP22" s="43"/>
      <c r="AQ22" s="84"/>
      <c r="AR22" s="84"/>
      <c r="AS22" s="84"/>
      <c r="AT22" s="46">
        <v>122.13</v>
      </c>
      <c r="AU22" s="80">
        <f t="shared" si="1"/>
        <v>127.13</v>
      </c>
      <c r="AV22" s="46">
        <f t="shared" si="2"/>
        <v>269.87</v>
      </c>
      <c r="AW22" s="59">
        <v>4</v>
      </c>
      <c r="AX22" s="48">
        <f t="shared" si="3"/>
        <v>269.87</v>
      </c>
      <c r="AY22" s="118">
        <v>15</v>
      </c>
    </row>
    <row r="23" spans="1:52" ht="15" customHeight="1">
      <c r="A23" s="138" t="s">
        <v>201</v>
      </c>
      <c r="B23" s="138" t="s">
        <v>202</v>
      </c>
      <c r="C23" s="138">
        <v>3586</v>
      </c>
      <c r="D23" s="47"/>
      <c r="E23" s="47"/>
      <c r="F23" s="47"/>
      <c r="G23" s="47"/>
      <c r="H23" s="47">
        <v>1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84"/>
      <c r="V23" s="84"/>
      <c r="W23" s="84"/>
      <c r="X23" s="90">
        <v>135.28</v>
      </c>
      <c r="Y23" s="80">
        <f t="shared" si="0"/>
        <v>140.28</v>
      </c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84"/>
      <c r="AR23" s="84"/>
      <c r="AS23" s="84"/>
      <c r="AT23" s="46">
        <v>131.99</v>
      </c>
      <c r="AU23" s="80">
        <f t="shared" si="1"/>
        <v>131.99</v>
      </c>
      <c r="AV23" s="46">
        <f t="shared" si="2"/>
        <v>272.27</v>
      </c>
      <c r="AW23" s="59">
        <v>2</v>
      </c>
      <c r="AX23" s="48">
        <f t="shared" si="3"/>
        <v>272.27</v>
      </c>
      <c r="AY23" s="118">
        <v>16</v>
      </c>
    </row>
    <row r="24" spans="1:52" ht="15" customHeight="1">
      <c r="A24" s="138" t="s">
        <v>187</v>
      </c>
      <c r="B24" s="138" t="s">
        <v>188</v>
      </c>
      <c r="C24" s="138">
        <v>19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>
        <v>1</v>
      </c>
      <c r="T24" s="47"/>
      <c r="U24" s="84"/>
      <c r="V24" s="84"/>
      <c r="W24" s="84"/>
      <c r="X24" s="90">
        <v>138.05000000000001</v>
      </c>
      <c r="Y24" s="80">
        <f t="shared" si="0"/>
        <v>143.05000000000001</v>
      </c>
      <c r="Z24" s="47"/>
      <c r="AA24" s="47">
        <v>1</v>
      </c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84"/>
      <c r="AR24" s="84"/>
      <c r="AS24" s="84"/>
      <c r="AT24" s="46">
        <v>130.38999999999999</v>
      </c>
      <c r="AU24" s="80">
        <f t="shared" si="1"/>
        <v>135.38999999999999</v>
      </c>
      <c r="AV24" s="46">
        <f t="shared" si="2"/>
        <v>278.44</v>
      </c>
      <c r="AW24" s="59">
        <v>2</v>
      </c>
      <c r="AX24" s="48">
        <f t="shared" si="3"/>
        <v>278.44</v>
      </c>
      <c r="AY24" s="118">
        <v>17</v>
      </c>
    </row>
    <row r="25" spans="1:52" ht="15" customHeight="1">
      <c r="A25" s="153" t="s">
        <v>171</v>
      </c>
      <c r="B25" s="153" t="s">
        <v>172</v>
      </c>
      <c r="C25" s="89">
        <v>3573</v>
      </c>
      <c r="D25" s="47"/>
      <c r="E25" s="47"/>
      <c r="F25" s="47"/>
      <c r="G25" s="47"/>
      <c r="H25" s="47">
        <v>5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84"/>
      <c r="V25" s="84"/>
      <c r="W25" s="84"/>
      <c r="X25" s="90">
        <v>136.58000000000001</v>
      </c>
      <c r="Y25" s="80">
        <f t="shared" si="0"/>
        <v>161.58000000000001</v>
      </c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84"/>
      <c r="AR25" s="84"/>
      <c r="AS25" s="84"/>
      <c r="AT25" s="46">
        <v>122.12</v>
      </c>
      <c r="AU25" s="80">
        <f t="shared" si="1"/>
        <v>122.12</v>
      </c>
      <c r="AV25" s="46">
        <f t="shared" si="2"/>
        <v>283.70000000000005</v>
      </c>
      <c r="AW25" s="59">
        <v>12</v>
      </c>
      <c r="AX25" s="48">
        <f t="shared" si="3"/>
        <v>283.70000000000005</v>
      </c>
      <c r="AY25" s="118">
        <v>18</v>
      </c>
    </row>
    <row r="26" spans="1:52" ht="15" customHeight="1">
      <c r="A26" s="138" t="s">
        <v>177</v>
      </c>
      <c r="B26" s="138" t="s">
        <v>178</v>
      </c>
      <c r="C26" s="138">
        <v>3190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84"/>
      <c r="V26" s="84"/>
      <c r="W26" s="84"/>
      <c r="X26" s="90">
        <v>157.77000000000001</v>
      </c>
      <c r="Y26" s="80">
        <f t="shared" si="0"/>
        <v>157.77000000000001</v>
      </c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84"/>
      <c r="AR26" s="84"/>
      <c r="AS26" s="84"/>
      <c r="AT26" s="46">
        <v>141.54</v>
      </c>
      <c r="AU26" s="80">
        <f t="shared" si="1"/>
        <v>141.54</v>
      </c>
      <c r="AV26" s="46">
        <f t="shared" si="2"/>
        <v>299.31</v>
      </c>
      <c r="AW26" s="59">
        <v>8</v>
      </c>
      <c r="AX26" s="48">
        <f t="shared" si="3"/>
        <v>299.31</v>
      </c>
      <c r="AY26" s="118">
        <v>19</v>
      </c>
    </row>
    <row r="27" spans="1:52" ht="15" customHeight="1">
      <c r="A27" s="141" t="s">
        <v>199</v>
      </c>
      <c r="B27" s="141" t="s">
        <v>200</v>
      </c>
      <c r="C27" s="141">
        <v>4005</v>
      </c>
      <c r="D27" s="47">
        <v>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84"/>
      <c r="V27" s="84"/>
      <c r="W27" s="84"/>
      <c r="X27" s="90">
        <v>145.94</v>
      </c>
      <c r="Y27" s="80">
        <f t="shared" si="0"/>
        <v>150.94</v>
      </c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>
        <v>1</v>
      </c>
      <c r="AK27" s="47"/>
      <c r="AL27" s="47"/>
      <c r="AM27" s="47"/>
      <c r="AN27" s="47"/>
      <c r="AO27" s="47"/>
      <c r="AP27" s="47"/>
      <c r="AQ27" s="84"/>
      <c r="AR27" s="84"/>
      <c r="AS27" s="84"/>
      <c r="AT27" s="46">
        <v>143.61000000000001</v>
      </c>
      <c r="AU27" s="80">
        <f t="shared" si="1"/>
        <v>148.61000000000001</v>
      </c>
      <c r="AV27" s="46">
        <f t="shared" si="2"/>
        <v>299.55</v>
      </c>
      <c r="AW27" s="59">
        <v>2</v>
      </c>
      <c r="AX27" s="48">
        <f t="shared" si="3"/>
        <v>299.55</v>
      </c>
      <c r="AY27" s="118">
        <v>20</v>
      </c>
    </row>
    <row r="28" spans="1:52" ht="15" customHeight="1">
      <c r="A28" s="101" t="s">
        <v>185</v>
      </c>
      <c r="B28" s="101" t="s">
        <v>186</v>
      </c>
      <c r="C28" s="101">
        <v>1593</v>
      </c>
      <c r="D28" s="47"/>
      <c r="E28" s="47"/>
      <c r="F28" s="47">
        <v>1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>
        <v>1</v>
      </c>
      <c r="T28" s="47"/>
      <c r="U28" s="84"/>
      <c r="V28" s="84"/>
      <c r="W28" s="84"/>
      <c r="X28" s="90">
        <v>156.41</v>
      </c>
      <c r="Y28" s="80">
        <f t="shared" si="0"/>
        <v>166.41</v>
      </c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84"/>
      <c r="AR28" s="84"/>
      <c r="AS28" s="84"/>
      <c r="AT28" s="46">
        <v>143.77000000000001</v>
      </c>
      <c r="AU28" s="80">
        <f t="shared" si="1"/>
        <v>143.77000000000001</v>
      </c>
      <c r="AV28" s="46">
        <f t="shared" si="2"/>
        <v>310.18</v>
      </c>
      <c r="AW28" s="59">
        <v>2</v>
      </c>
      <c r="AX28" s="48">
        <f t="shared" si="3"/>
        <v>310.18</v>
      </c>
      <c r="AY28" s="118">
        <v>21</v>
      </c>
    </row>
    <row r="29" spans="1:52" ht="15" customHeight="1">
      <c r="A29" s="137" t="s">
        <v>309</v>
      </c>
      <c r="B29" s="137" t="s">
        <v>192</v>
      </c>
      <c r="C29" s="137">
        <v>3882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>
        <v>1</v>
      </c>
      <c r="S29" s="47"/>
      <c r="T29" s="47"/>
      <c r="U29" s="84"/>
      <c r="V29" s="84"/>
      <c r="W29" s="84"/>
      <c r="X29" s="90">
        <v>151.55000000000001</v>
      </c>
      <c r="Y29" s="80">
        <f t="shared" si="0"/>
        <v>156.55000000000001</v>
      </c>
      <c r="Z29" s="47">
        <v>1</v>
      </c>
      <c r="AA29" s="47"/>
      <c r="AB29" s="47"/>
      <c r="AC29" s="47"/>
      <c r="AD29" s="47">
        <v>1</v>
      </c>
      <c r="AE29" s="47"/>
      <c r="AF29" s="47"/>
      <c r="AG29" s="47"/>
      <c r="AH29" s="47"/>
      <c r="AI29" s="47"/>
      <c r="AJ29" s="47"/>
      <c r="AK29" s="47"/>
      <c r="AL29" s="47"/>
      <c r="AM29" s="47"/>
      <c r="AN29" s="47">
        <v>1</v>
      </c>
      <c r="AO29" s="47"/>
      <c r="AP29" s="47"/>
      <c r="AQ29" s="84"/>
      <c r="AR29" s="84"/>
      <c r="AS29" s="84"/>
      <c r="AT29" s="46">
        <v>140.91</v>
      </c>
      <c r="AU29" s="80">
        <f t="shared" si="1"/>
        <v>155.91</v>
      </c>
      <c r="AV29" s="46">
        <f t="shared" si="2"/>
        <v>312.46000000000004</v>
      </c>
      <c r="AW29" s="59">
        <v>2</v>
      </c>
      <c r="AX29" s="48">
        <f t="shared" si="3"/>
        <v>312.46000000000004</v>
      </c>
      <c r="AY29" s="118">
        <v>22</v>
      </c>
    </row>
    <row r="30" spans="1:52" ht="15" customHeight="1">
      <c r="A30" s="138" t="s">
        <v>189</v>
      </c>
      <c r="B30" s="138" t="s">
        <v>175</v>
      </c>
      <c r="C30" s="138">
        <v>3922</v>
      </c>
      <c r="D30" s="48"/>
      <c r="E30" s="48"/>
      <c r="F30" s="48"/>
      <c r="G30" s="48"/>
      <c r="H30" s="48"/>
      <c r="I30" s="48"/>
      <c r="J30" s="48"/>
      <c r="K30" s="48"/>
      <c r="L30" s="48"/>
      <c r="M30" s="48">
        <v>1</v>
      </c>
      <c r="N30" s="48"/>
      <c r="O30" s="48"/>
      <c r="P30" s="48"/>
      <c r="Q30" s="48"/>
      <c r="R30" s="48"/>
      <c r="S30" s="48"/>
      <c r="T30" s="48"/>
      <c r="U30" s="83"/>
      <c r="V30" s="83"/>
      <c r="W30" s="83"/>
      <c r="X30" s="90">
        <v>161.27000000000001</v>
      </c>
      <c r="Y30" s="80">
        <f t="shared" si="0"/>
        <v>166.27</v>
      </c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83"/>
      <c r="AR30" s="83"/>
      <c r="AS30" s="83"/>
      <c r="AT30" s="46">
        <v>146.88</v>
      </c>
      <c r="AU30" s="80">
        <f t="shared" si="1"/>
        <v>146.88</v>
      </c>
      <c r="AV30" s="46">
        <f t="shared" si="2"/>
        <v>313.14999999999998</v>
      </c>
      <c r="AW30" s="59">
        <v>2</v>
      </c>
      <c r="AX30" s="48">
        <f t="shared" si="3"/>
        <v>313.14999999999998</v>
      </c>
      <c r="AY30" s="118">
        <v>23</v>
      </c>
    </row>
    <row r="31" spans="1:52" ht="15" customHeight="1">
      <c r="A31" s="138" t="s">
        <v>179</v>
      </c>
      <c r="B31" s="138" t="s">
        <v>180</v>
      </c>
      <c r="C31" s="138">
        <v>3988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84"/>
      <c r="V31" s="84"/>
      <c r="W31" s="84"/>
      <c r="X31" s="90">
        <v>160.78</v>
      </c>
      <c r="Y31" s="80">
        <f t="shared" si="0"/>
        <v>160.78</v>
      </c>
      <c r="Z31" s="47"/>
      <c r="AA31" s="47">
        <v>1</v>
      </c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84"/>
      <c r="AR31" s="84"/>
      <c r="AS31" s="84"/>
      <c r="AT31" s="46">
        <v>148.87</v>
      </c>
      <c r="AU31" s="80">
        <f t="shared" si="1"/>
        <v>153.87</v>
      </c>
      <c r="AV31" s="46">
        <f t="shared" si="2"/>
        <v>314.64999999999998</v>
      </c>
      <c r="AW31" s="59">
        <v>15</v>
      </c>
      <c r="AX31" s="48">
        <f t="shared" si="3"/>
        <v>314.64999999999998</v>
      </c>
      <c r="AY31" s="118">
        <v>24</v>
      </c>
    </row>
    <row r="32" spans="1:52" ht="15" customHeight="1">
      <c r="A32" s="137" t="s">
        <v>167</v>
      </c>
      <c r="B32" s="137" t="s">
        <v>168</v>
      </c>
      <c r="C32" s="137">
        <v>1411</v>
      </c>
      <c r="D32" s="48"/>
      <c r="E32" s="43">
        <v>1</v>
      </c>
      <c r="F32" s="48"/>
      <c r="G32" s="48"/>
      <c r="H32" s="48"/>
      <c r="I32" s="43">
        <v>1</v>
      </c>
      <c r="J32" s="43"/>
      <c r="K32" s="48"/>
      <c r="L32" s="48"/>
      <c r="M32" s="48"/>
      <c r="N32" s="43"/>
      <c r="O32" s="48"/>
      <c r="P32" s="48"/>
      <c r="Q32" s="48"/>
      <c r="R32" s="43">
        <v>5</v>
      </c>
      <c r="S32" s="48"/>
      <c r="T32" s="48"/>
      <c r="U32" s="83"/>
      <c r="V32" s="83"/>
      <c r="W32" s="83"/>
      <c r="X32" s="90">
        <v>159.46</v>
      </c>
      <c r="Y32" s="80">
        <f t="shared" si="0"/>
        <v>194.46</v>
      </c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3">
        <v>1</v>
      </c>
      <c r="AO32" s="48"/>
      <c r="AP32" s="48"/>
      <c r="AQ32" s="83"/>
      <c r="AR32" s="83"/>
      <c r="AS32" s="83"/>
      <c r="AT32" s="44">
        <v>138.91</v>
      </c>
      <c r="AU32" s="80">
        <f t="shared" si="1"/>
        <v>143.91</v>
      </c>
      <c r="AV32" s="46">
        <f t="shared" si="2"/>
        <v>338.37</v>
      </c>
      <c r="AW32" s="59">
        <v>3</v>
      </c>
      <c r="AX32" s="48">
        <f t="shared" si="3"/>
        <v>338.37</v>
      </c>
      <c r="AY32" s="118">
        <v>25</v>
      </c>
    </row>
    <row r="33" spans="1:52" ht="15" customHeight="1">
      <c r="A33" s="101" t="s">
        <v>209</v>
      </c>
      <c r="B33" s="101" t="s">
        <v>210</v>
      </c>
      <c r="C33" s="101">
        <v>3295</v>
      </c>
      <c r="D33" s="47">
        <v>1</v>
      </c>
      <c r="E33" s="47">
        <v>1</v>
      </c>
      <c r="F33" s="47"/>
      <c r="G33" s="47"/>
      <c r="H33" s="47"/>
      <c r="I33" s="47"/>
      <c r="J33" s="47"/>
      <c r="K33" s="47"/>
      <c r="L33" s="47">
        <v>1</v>
      </c>
      <c r="M33" s="47"/>
      <c r="N33" s="47"/>
      <c r="O33" s="47"/>
      <c r="P33" s="47"/>
      <c r="Q33" s="47"/>
      <c r="R33" s="47">
        <v>1</v>
      </c>
      <c r="S33" s="47"/>
      <c r="T33" s="47"/>
      <c r="U33" s="84"/>
      <c r="V33" s="84"/>
      <c r="W33" s="84"/>
      <c r="X33" s="90">
        <v>175.62</v>
      </c>
      <c r="Y33" s="80">
        <f t="shared" si="0"/>
        <v>195.62</v>
      </c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>
        <v>1</v>
      </c>
      <c r="AO33" s="47"/>
      <c r="AP33" s="47">
        <v>1</v>
      </c>
      <c r="AQ33" s="84"/>
      <c r="AR33" s="84"/>
      <c r="AS33" s="84"/>
      <c r="AT33" s="46">
        <v>160.29</v>
      </c>
      <c r="AU33" s="80">
        <f t="shared" si="1"/>
        <v>170.29</v>
      </c>
      <c r="AV33" s="46">
        <f t="shared" si="2"/>
        <v>365.90999999999997</v>
      </c>
      <c r="AW33" s="59">
        <v>2</v>
      </c>
      <c r="AX33" s="48">
        <f t="shared" si="3"/>
        <v>365.90999999999997</v>
      </c>
      <c r="AY33" s="118">
        <v>26</v>
      </c>
      <c r="AZ33" s="88"/>
    </row>
    <row r="34" spans="1:52">
      <c r="A34" s="137" t="s">
        <v>173</v>
      </c>
      <c r="B34" s="137" t="s">
        <v>160</v>
      </c>
      <c r="C34" s="137">
        <v>18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84"/>
      <c r="V34" s="84"/>
      <c r="W34" s="84"/>
      <c r="X34" s="90">
        <v>188.45</v>
      </c>
      <c r="Y34" s="80">
        <f t="shared" si="0"/>
        <v>188.45</v>
      </c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84"/>
      <c r="AR34" s="84"/>
      <c r="AS34" s="84"/>
      <c r="AT34" s="46">
        <v>185.58</v>
      </c>
      <c r="AU34" s="80">
        <f t="shared" si="1"/>
        <v>185.58</v>
      </c>
      <c r="AV34" s="46">
        <f t="shared" si="2"/>
        <v>374.03</v>
      </c>
      <c r="AW34" s="59">
        <v>13</v>
      </c>
      <c r="AX34" s="48">
        <f t="shared" si="3"/>
        <v>374.03</v>
      </c>
      <c r="AY34" s="118">
        <v>27</v>
      </c>
    </row>
    <row r="35" spans="1:52">
      <c r="A35" s="101" t="s">
        <v>203</v>
      </c>
      <c r="B35" s="101" t="s">
        <v>204</v>
      </c>
      <c r="C35" s="101">
        <v>3894</v>
      </c>
      <c r="D35" s="48"/>
      <c r="E35" s="48"/>
      <c r="F35" s="48"/>
      <c r="G35" s="48"/>
      <c r="H35" s="48"/>
      <c r="I35" s="43">
        <v>1</v>
      </c>
      <c r="J35" s="48"/>
      <c r="K35" s="48"/>
      <c r="L35" s="48"/>
      <c r="M35" s="48"/>
      <c r="N35" s="48"/>
      <c r="O35" s="48">
        <v>1</v>
      </c>
      <c r="P35" s="48"/>
      <c r="Q35" s="48"/>
      <c r="R35" s="48"/>
      <c r="S35" s="48">
        <v>1</v>
      </c>
      <c r="T35" s="48"/>
      <c r="U35" s="83"/>
      <c r="V35" s="83"/>
      <c r="W35" s="83"/>
      <c r="X35" s="90">
        <v>171.49</v>
      </c>
      <c r="Y35" s="80">
        <f t="shared" si="0"/>
        <v>186.49</v>
      </c>
      <c r="Z35" s="48"/>
      <c r="AA35" s="48"/>
      <c r="AB35" s="48"/>
      <c r="AC35" s="48"/>
      <c r="AD35" s="48"/>
      <c r="AE35" s="48"/>
      <c r="AF35" s="48"/>
      <c r="AG35" s="48"/>
      <c r="AH35" s="48"/>
      <c r="AI35" s="48">
        <v>1</v>
      </c>
      <c r="AJ35" s="48"/>
      <c r="AK35" s="48">
        <v>1</v>
      </c>
      <c r="AL35" s="48"/>
      <c r="AM35" s="48"/>
      <c r="AN35" s="48"/>
      <c r="AO35" s="48"/>
      <c r="AP35" s="43"/>
      <c r="AQ35" s="83"/>
      <c r="AR35" s="83"/>
      <c r="AS35" s="83"/>
      <c r="AT35" s="44">
        <v>179.39</v>
      </c>
      <c r="AU35" s="80">
        <f t="shared" si="1"/>
        <v>189.39</v>
      </c>
      <c r="AV35" s="46">
        <f t="shared" si="2"/>
        <v>375.88</v>
      </c>
      <c r="AW35" s="59">
        <v>2</v>
      </c>
      <c r="AX35" s="48">
        <f t="shared" si="3"/>
        <v>375.88</v>
      </c>
      <c r="AY35" s="118">
        <v>28</v>
      </c>
    </row>
    <row r="36" spans="1:52">
      <c r="A36" s="137" t="s">
        <v>129</v>
      </c>
      <c r="B36" s="137" t="s">
        <v>198</v>
      </c>
      <c r="C36" s="137">
        <v>1327</v>
      </c>
      <c r="D36" s="47">
        <v>1</v>
      </c>
      <c r="E36" s="47">
        <v>1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>
        <v>1</v>
      </c>
      <c r="S36" s="47"/>
      <c r="T36" s="47"/>
      <c r="U36" s="84"/>
      <c r="V36" s="84"/>
      <c r="W36" s="84"/>
      <c r="X36" s="90">
        <v>130.04</v>
      </c>
      <c r="Y36" s="80">
        <f t="shared" si="0"/>
        <v>145.04</v>
      </c>
      <c r="Z36" s="47"/>
      <c r="AA36" s="47">
        <v>1</v>
      </c>
      <c r="AB36" s="47"/>
      <c r="AC36" s="47"/>
      <c r="AD36" s="47">
        <v>1</v>
      </c>
      <c r="AE36" s="47"/>
      <c r="AF36" s="47"/>
      <c r="AG36" s="47"/>
      <c r="AH36" s="47"/>
      <c r="AI36" s="47"/>
      <c r="AJ36" s="47"/>
      <c r="AK36" s="47" t="s">
        <v>311</v>
      </c>
      <c r="AL36" s="47"/>
      <c r="AM36" s="47"/>
      <c r="AN36" s="47"/>
      <c r="AO36" s="47"/>
      <c r="AP36" s="47"/>
      <c r="AQ36" s="84"/>
      <c r="AR36" s="84"/>
      <c r="AS36" s="84"/>
      <c r="AT36" s="46">
        <v>999.99</v>
      </c>
      <c r="AU36" s="80">
        <f t="shared" si="1"/>
        <v>1009.99</v>
      </c>
      <c r="AV36" s="46">
        <f t="shared" si="2"/>
        <v>1155.03</v>
      </c>
      <c r="AW36" s="59">
        <v>2</v>
      </c>
      <c r="AX36" s="48">
        <f t="shared" si="3"/>
        <v>1155.03</v>
      </c>
      <c r="AY36" s="118">
        <v>29</v>
      </c>
      <c r="AZ36" s="88"/>
    </row>
    <row r="37" spans="1:52">
      <c r="A37" s="137" t="s">
        <v>196</v>
      </c>
      <c r="B37" s="137" t="s">
        <v>197</v>
      </c>
      <c r="C37" s="137">
        <v>1445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84"/>
      <c r="V37" s="84"/>
      <c r="W37" s="84"/>
      <c r="X37" s="90">
        <v>999.99</v>
      </c>
      <c r="Y37" s="80">
        <f t="shared" si="0"/>
        <v>999.99</v>
      </c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84"/>
      <c r="AR37" s="84"/>
      <c r="AS37" s="84"/>
      <c r="AT37" s="46">
        <v>999.99</v>
      </c>
      <c r="AU37" s="80">
        <f t="shared" si="1"/>
        <v>999.99</v>
      </c>
      <c r="AV37" s="46">
        <f t="shared" si="2"/>
        <v>1999.98</v>
      </c>
      <c r="AW37" s="59">
        <v>2</v>
      </c>
      <c r="AX37" s="48">
        <f t="shared" si="3"/>
        <v>1999.98</v>
      </c>
      <c r="AY37" s="118">
        <v>30</v>
      </c>
    </row>
  </sheetData>
  <mergeCells count="10">
    <mergeCell ref="D6:T6"/>
    <mergeCell ref="U6:W6"/>
    <mergeCell ref="Z6:AP6"/>
    <mergeCell ref="AQ6:AS6"/>
    <mergeCell ref="D1:Y1"/>
    <mergeCell ref="Z1:AU1"/>
    <mergeCell ref="D5:T5"/>
    <mergeCell ref="U5:W5"/>
    <mergeCell ref="Z5:AP5"/>
    <mergeCell ref="AQ5:AS5"/>
  </mergeCells>
  <phoneticPr fontId="1" type="noConversion"/>
  <conditionalFormatting sqref="AX8:AX38">
    <cfRule type="cellIs" dxfId="1" priority="3" stopIfTrue="1" operator="equal">
      <formula>2</formula>
    </cfRule>
    <cfRule type="cellIs" dxfId="0" priority="4" operator="equal">
      <formula>1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"/>
  <sheetViews>
    <sheetView zoomScaleNormal="100" workbookViewId="0">
      <selection activeCell="A4" sqref="A4"/>
    </sheetView>
  </sheetViews>
  <sheetFormatPr defaultRowHeight="12.75"/>
  <cols>
    <col min="1" max="1" width="21" customWidth="1"/>
    <col min="2" max="2" width="18.28515625" customWidth="1"/>
    <col min="3" max="3" width="10.140625" customWidth="1"/>
    <col min="4" max="20" width="2.28515625" customWidth="1"/>
    <col min="21" max="25" width="4.28515625" customWidth="1"/>
    <col min="26" max="26" width="6.5703125" style="30" bestFit="1" customWidth="1"/>
    <col min="27" max="27" width="5.7109375" style="34" customWidth="1"/>
    <col min="28" max="44" width="2.28515625" customWidth="1"/>
    <col min="45" max="49" width="4.7109375" customWidth="1"/>
    <col min="50" max="50" width="6.5703125" style="30" bestFit="1" customWidth="1"/>
    <col min="51" max="51" width="5.7109375" style="42" customWidth="1"/>
    <col min="52" max="52" width="6.5703125" style="42" bestFit="1" customWidth="1"/>
    <col min="53" max="53" width="5.140625" style="13" hidden="1" customWidth="1"/>
    <col min="54" max="54" width="8" hidden="1" customWidth="1"/>
    <col min="55" max="55" width="4.7109375" customWidth="1"/>
  </cols>
  <sheetData>
    <row r="1" spans="1:55">
      <c r="A1" s="14" t="s">
        <v>29</v>
      </c>
      <c r="B1" s="63"/>
      <c r="C1" s="63"/>
      <c r="D1" s="197" t="s">
        <v>12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9"/>
      <c r="AB1" s="197" t="s">
        <v>17</v>
      </c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9"/>
      <c r="AZ1" s="39"/>
      <c r="BA1" s="15"/>
    </row>
    <row r="2" spans="1:55">
      <c r="A2" s="16" t="s">
        <v>33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7"/>
      <c r="AA2" s="31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27"/>
      <c r="AY2" s="36"/>
      <c r="AZ2" s="40"/>
      <c r="BA2" s="17"/>
    </row>
    <row r="3" spans="1:55">
      <c r="A3" s="1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7"/>
      <c r="AA3" s="31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27"/>
      <c r="AY3" s="36"/>
      <c r="AZ3" s="40"/>
      <c r="BA3" s="17"/>
    </row>
    <row r="4" spans="1:55">
      <c r="A4" s="65"/>
      <c r="B4" s="3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1"/>
      <c r="Z4" s="28"/>
      <c r="AA4" s="31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27"/>
      <c r="AY4" s="36"/>
      <c r="AZ4" s="40"/>
      <c r="BA4" s="17"/>
    </row>
    <row r="5" spans="1:55">
      <c r="A5" s="5"/>
      <c r="B5" s="6"/>
      <c r="C5" s="6"/>
      <c r="D5" s="194" t="s">
        <v>3</v>
      </c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4" t="s">
        <v>6</v>
      </c>
      <c r="V5" s="195"/>
      <c r="W5" s="195"/>
      <c r="X5" s="195"/>
      <c r="Y5" s="196"/>
      <c r="Z5" s="28"/>
      <c r="AA5" s="31" t="s">
        <v>16</v>
      </c>
      <c r="AB5" s="194" t="s">
        <v>3</v>
      </c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4" t="s">
        <v>6</v>
      </c>
      <c r="AT5" s="195"/>
      <c r="AU5" s="195"/>
      <c r="AV5" s="195"/>
      <c r="AW5" s="196"/>
      <c r="AX5" s="28"/>
      <c r="AY5" s="36" t="s">
        <v>13</v>
      </c>
      <c r="AZ5" s="40" t="s">
        <v>14</v>
      </c>
      <c r="BA5" s="17"/>
    </row>
    <row r="6" spans="1:55">
      <c r="A6" s="5"/>
      <c r="B6" s="6"/>
      <c r="C6" s="6"/>
      <c r="D6" s="194" t="s">
        <v>4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4" t="s">
        <v>7</v>
      </c>
      <c r="V6" s="195"/>
      <c r="W6" s="195"/>
      <c r="X6" s="195"/>
      <c r="Y6" s="196"/>
      <c r="Z6" s="26" t="s">
        <v>9</v>
      </c>
      <c r="AA6" s="31" t="s">
        <v>10</v>
      </c>
      <c r="AB6" s="194" t="s">
        <v>4</v>
      </c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4" t="s">
        <v>7</v>
      </c>
      <c r="AT6" s="195"/>
      <c r="AU6" s="195"/>
      <c r="AV6" s="195"/>
      <c r="AW6" s="196"/>
      <c r="AX6" s="26" t="s">
        <v>9</v>
      </c>
      <c r="AY6" s="36" t="s">
        <v>10</v>
      </c>
      <c r="AZ6" s="40" t="s">
        <v>10</v>
      </c>
      <c r="BA6" s="17"/>
      <c r="BC6" s="4" t="s">
        <v>50</v>
      </c>
    </row>
    <row r="7" spans="1:55">
      <c r="A7" s="8" t="s">
        <v>2</v>
      </c>
      <c r="B7" s="7" t="s">
        <v>211</v>
      </c>
      <c r="C7" s="173" t="s">
        <v>75</v>
      </c>
      <c r="D7" s="9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172">
        <v>10</v>
      </c>
      <c r="N7" s="172">
        <v>11</v>
      </c>
      <c r="O7" s="172">
        <v>12</v>
      </c>
      <c r="P7" s="172">
        <v>13</v>
      </c>
      <c r="Q7" s="172">
        <v>14</v>
      </c>
      <c r="R7" s="172">
        <v>15</v>
      </c>
      <c r="S7" s="172">
        <v>16</v>
      </c>
      <c r="T7" s="172">
        <v>17</v>
      </c>
      <c r="U7" s="77">
        <v>6</v>
      </c>
      <c r="V7" s="78"/>
      <c r="W7" s="78">
        <v>9</v>
      </c>
      <c r="X7" s="78" t="s">
        <v>0</v>
      </c>
      <c r="Y7" s="82" t="s">
        <v>8</v>
      </c>
      <c r="Z7" s="29" t="s">
        <v>11</v>
      </c>
      <c r="AA7" s="32" t="s">
        <v>11</v>
      </c>
      <c r="AB7" s="9">
        <v>1</v>
      </c>
      <c r="AC7" s="7">
        <v>2</v>
      </c>
      <c r="AD7" s="7">
        <v>3</v>
      </c>
      <c r="AE7" s="7">
        <v>4</v>
      </c>
      <c r="AF7" s="7">
        <v>5</v>
      </c>
      <c r="AG7" s="7">
        <v>6</v>
      </c>
      <c r="AH7" s="7">
        <v>7</v>
      </c>
      <c r="AI7" s="7">
        <v>8</v>
      </c>
      <c r="AJ7" s="7">
        <v>9</v>
      </c>
      <c r="AK7" s="172">
        <v>10</v>
      </c>
      <c r="AL7" s="172">
        <v>11</v>
      </c>
      <c r="AM7" s="172">
        <v>12</v>
      </c>
      <c r="AN7" s="172">
        <v>13</v>
      </c>
      <c r="AO7" s="172">
        <v>14</v>
      </c>
      <c r="AP7" s="172">
        <v>15</v>
      </c>
      <c r="AQ7" s="172">
        <v>16</v>
      </c>
      <c r="AR7" s="172">
        <v>17</v>
      </c>
      <c r="AS7" s="77">
        <v>6</v>
      </c>
      <c r="AT7" s="78"/>
      <c r="AU7" s="78">
        <v>9</v>
      </c>
      <c r="AV7" s="78" t="s">
        <v>0</v>
      </c>
      <c r="AW7" s="82" t="s">
        <v>8</v>
      </c>
      <c r="AX7" s="29" t="s">
        <v>11</v>
      </c>
      <c r="AY7" s="37" t="s">
        <v>11</v>
      </c>
      <c r="AZ7" s="41" t="s">
        <v>11</v>
      </c>
      <c r="BA7" s="22" t="s">
        <v>15</v>
      </c>
    </row>
    <row r="8" spans="1:55" ht="15.75" customHeight="1">
      <c r="A8" s="144" t="s">
        <v>231</v>
      </c>
      <c r="B8" s="144" t="s">
        <v>232</v>
      </c>
      <c r="C8" s="144">
        <v>28</v>
      </c>
      <c r="D8" s="121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>
        <v>1</v>
      </c>
      <c r="T8" s="48"/>
      <c r="U8" s="83"/>
      <c r="V8" s="83"/>
      <c r="W8" s="83"/>
      <c r="X8" s="83"/>
      <c r="Y8" s="83"/>
      <c r="Z8" s="44">
        <v>128.1</v>
      </c>
      <c r="AA8" s="80">
        <f t="shared" ref="AA8:AA31" si="0">Z8+(SUM(D8:T8)*5)+U8+W8+X8+Y8</f>
        <v>133.1</v>
      </c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84"/>
      <c r="AT8" s="84"/>
      <c r="AU8" s="84"/>
      <c r="AV8" s="84"/>
      <c r="AW8" s="84"/>
      <c r="AX8" s="44">
        <v>125.65</v>
      </c>
      <c r="AY8" s="80">
        <f t="shared" ref="AY8:AY31" si="1">AX8+(SUM(AB8:AR8)*5)+AS8+AU8+AV8+AW8</f>
        <v>125.65</v>
      </c>
      <c r="AZ8" s="158">
        <f t="shared" ref="AZ8:AZ31" si="2">SUM(AY8,AA8)</f>
        <v>258.75</v>
      </c>
      <c r="BA8" s="190">
        <v>2</v>
      </c>
      <c r="BB8" s="3">
        <f>IF(AY8=0,1000,AZ8)</f>
        <v>258.75</v>
      </c>
      <c r="BC8" s="56">
        <v>1</v>
      </c>
    </row>
    <row r="9" spans="1:55" ht="15.75" customHeight="1">
      <c r="A9" s="174" t="s">
        <v>246</v>
      </c>
      <c r="B9" s="174" t="s">
        <v>247</v>
      </c>
      <c r="C9" s="174">
        <v>1768</v>
      </c>
      <c r="D9" s="55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>
        <v>1</v>
      </c>
      <c r="S9" s="47"/>
      <c r="T9" s="47"/>
      <c r="U9" s="84"/>
      <c r="V9" s="84"/>
      <c r="W9" s="84"/>
      <c r="X9" s="84"/>
      <c r="Y9" s="84"/>
      <c r="Z9" s="46">
        <v>130.81</v>
      </c>
      <c r="AA9" s="80">
        <f t="shared" si="0"/>
        <v>135.81</v>
      </c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>
        <v>1</v>
      </c>
      <c r="AR9" s="43"/>
      <c r="AS9" s="84"/>
      <c r="AT9" s="84"/>
      <c r="AU9" s="84"/>
      <c r="AV9" s="84"/>
      <c r="AW9" s="84"/>
      <c r="AX9" s="44">
        <v>121.77</v>
      </c>
      <c r="AY9" s="80">
        <f t="shared" si="1"/>
        <v>126.77</v>
      </c>
      <c r="AZ9" s="159">
        <f t="shared" si="2"/>
        <v>262.58</v>
      </c>
      <c r="BA9" s="10"/>
      <c r="BC9" s="118">
        <v>2</v>
      </c>
    </row>
    <row r="10" spans="1:55" ht="15.75" customHeight="1">
      <c r="A10" s="142" t="s">
        <v>233</v>
      </c>
      <c r="B10" s="143" t="s">
        <v>234</v>
      </c>
      <c r="C10" s="143">
        <v>42</v>
      </c>
      <c r="D10" s="55"/>
      <c r="E10" s="47"/>
      <c r="F10" s="47"/>
      <c r="G10" s="47"/>
      <c r="H10" s="47">
        <v>1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84"/>
      <c r="V10" s="84"/>
      <c r="W10" s="84"/>
      <c r="X10" s="84"/>
      <c r="Y10" s="84"/>
      <c r="Z10" s="44">
        <v>128.37</v>
      </c>
      <c r="AA10" s="80">
        <f t="shared" si="0"/>
        <v>133.37</v>
      </c>
      <c r="AB10" s="43"/>
      <c r="AC10" s="43"/>
      <c r="AD10" s="43"/>
      <c r="AE10" s="43"/>
      <c r="AF10" s="43"/>
      <c r="AG10" s="43">
        <v>1</v>
      </c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84"/>
      <c r="AT10" s="84"/>
      <c r="AU10" s="84"/>
      <c r="AV10" s="84"/>
      <c r="AW10" s="84"/>
      <c r="AX10" s="44">
        <v>124.47</v>
      </c>
      <c r="AY10" s="80">
        <f t="shared" si="1"/>
        <v>129.47</v>
      </c>
      <c r="AZ10" s="158">
        <f t="shared" si="2"/>
        <v>262.84000000000003</v>
      </c>
      <c r="BA10" s="190">
        <v>9</v>
      </c>
      <c r="BB10" s="3">
        <f>IF(AY10=0,1000,AZ10)</f>
        <v>262.84000000000003</v>
      </c>
      <c r="BC10" s="56">
        <v>3</v>
      </c>
    </row>
    <row r="11" spans="1:55" ht="15.75" customHeight="1">
      <c r="A11" s="174" t="s">
        <v>63</v>
      </c>
      <c r="B11" s="174" t="s">
        <v>245</v>
      </c>
      <c r="C11" s="174">
        <v>3374</v>
      </c>
      <c r="D11" s="55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>
        <v>1</v>
      </c>
      <c r="Q11" s="47"/>
      <c r="R11" s="47"/>
      <c r="S11" s="47"/>
      <c r="T11" s="47"/>
      <c r="U11" s="84"/>
      <c r="V11" s="84"/>
      <c r="W11" s="84"/>
      <c r="X11" s="84"/>
      <c r="Y11" s="84"/>
      <c r="Z11" s="46">
        <v>128.33000000000001</v>
      </c>
      <c r="AA11" s="80">
        <f t="shared" si="0"/>
        <v>133.33000000000001</v>
      </c>
      <c r="AB11" s="43"/>
      <c r="AC11" s="43"/>
      <c r="AD11" s="43"/>
      <c r="AE11" s="43"/>
      <c r="AF11" s="43"/>
      <c r="AG11" s="43"/>
      <c r="AH11" s="43">
        <v>1</v>
      </c>
      <c r="AI11" s="43"/>
      <c r="AJ11" s="43"/>
      <c r="AK11" s="43"/>
      <c r="AL11" s="43"/>
      <c r="AM11" s="43"/>
      <c r="AN11" s="43"/>
      <c r="AO11" s="43"/>
      <c r="AP11" s="43"/>
      <c r="AQ11" s="43">
        <v>1</v>
      </c>
      <c r="AR11" s="43"/>
      <c r="AS11" s="84"/>
      <c r="AT11" s="84"/>
      <c r="AU11" s="84"/>
      <c r="AV11" s="84"/>
      <c r="AW11" s="84"/>
      <c r="AX11" s="44">
        <v>121.75</v>
      </c>
      <c r="AY11" s="80">
        <f t="shared" si="1"/>
        <v>131.75</v>
      </c>
      <c r="AZ11" s="159">
        <f t="shared" si="2"/>
        <v>265.08000000000004</v>
      </c>
      <c r="BA11" s="10"/>
      <c r="BC11" s="118">
        <v>4</v>
      </c>
    </row>
    <row r="12" spans="1:55" ht="15.75" customHeight="1">
      <c r="A12" s="174" t="s">
        <v>250</v>
      </c>
      <c r="B12" s="174" t="s">
        <v>251</v>
      </c>
      <c r="C12" s="174">
        <v>23</v>
      </c>
      <c r="D12" s="55">
        <v>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84"/>
      <c r="V12" s="84"/>
      <c r="W12" s="84"/>
      <c r="X12" s="84"/>
      <c r="Y12" s="84"/>
      <c r="Z12" s="46">
        <v>131.44999999999999</v>
      </c>
      <c r="AA12" s="80">
        <f t="shared" si="0"/>
        <v>136.44999999999999</v>
      </c>
      <c r="AB12" s="43"/>
      <c r="AC12" s="43">
        <v>1</v>
      </c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84"/>
      <c r="AT12" s="84"/>
      <c r="AU12" s="84"/>
      <c r="AV12" s="84"/>
      <c r="AW12" s="84"/>
      <c r="AX12" s="44">
        <v>129.4</v>
      </c>
      <c r="AY12" s="80">
        <f t="shared" si="1"/>
        <v>134.4</v>
      </c>
      <c r="AZ12" s="159">
        <f t="shared" si="2"/>
        <v>270.85000000000002</v>
      </c>
      <c r="BA12" s="10"/>
      <c r="BC12" s="118">
        <v>5</v>
      </c>
    </row>
    <row r="13" spans="1:55" ht="15.75" customHeight="1">
      <c r="A13" s="144" t="s">
        <v>221</v>
      </c>
      <c r="B13" s="144" t="s">
        <v>222</v>
      </c>
      <c r="C13" s="144">
        <v>25</v>
      </c>
      <c r="D13" s="85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84"/>
      <c r="V13" s="84"/>
      <c r="W13" s="84"/>
      <c r="X13" s="84"/>
      <c r="Y13" s="84"/>
      <c r="Z13" s="44">
        <v>130.74</v>
      </c>
      <c r="AA13" s="80">
        <f t="shared" si="0"/>
        <v>130.74</v>
      </c>
      <c r="AB13" s="43"/>
      <c r="AC13" s="43"/>
      <c r="AD13" s="43"/>
      <c r="AE13" s="43"/>
      <c r="AF13" s="43"/>
      <c r="AG13" s="43"/>
      <c r="AH13" s="43">
        <v>1</v>
      </c>
      <c r="AI13" s="43"/>
      <c r="AJ13" s="43"/>
      <c r="AK13" s="43"/>
      <c r="AL13" s="43"/>
      <c r="AM13" s="43"/>
      <c r="AN13" s="43"/>
      <c r="AO13" s="43"/>
      <c r="AP13" s="43"/>
      <c r="AQ13" s="43">
        <v>1</v>
      </c>
      <c r="AR13" s="43"/>
      <c r="AS13" s="84"/>
      <c r="AT13" s="84"/>
      <c r="AU13" s="84"/>
      <c r="AV13" s="84"/>
      <c r="AW13" s="84"/>
      <c r="AX13" s="44">
        <v>131.53</v>
      </c>
      <c r="AY13" s="80">
        <f t="shared" si="1"/>
        <v>141.53</v>
      </c>
      <c r="AZ13" s="158">
        <f t="shared" si="2"/>
        <v>272.27</v>
      </c>
      <c r="BA13" s="190">
        <v>1</v>
      </c>
      <c r="BB13" s="3">
        <f>IF(AY13=0,1000,AZ13)</f>
        <v>272.27</v>
      </c>
      <c r="BC13" s="56">
        <v>6</v>
      </c>
    </row>
    <row r="14" spans="1:55" ht="15.75" customHeight="1">
      <c r="A14" s="174" t="s">
        <v>235</v>
      </c>
      <c r="B14" s="174" t="s">
        <v>236</v>
      </c>
      <c r="C14" s="174">
        <v>3171</v>
      </c>
      <c r="D14" s="55"/>
      <c r="E14" s="47"/>
      <c r="F14" s="47">
        <v>1</v>
      </c>
      <c r="G14" s="47"/>
      <c r="H14" s="47">
        <v>1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>
        <v>1</v>
      </c>
      <c r="T14" s="47"/>
      <c r="U14" s="84"/>
      <c r="V14" s="84"/>
      <c r="W14" s="84"/>
      <c r="X14" s="84"/>
      <c r="Y14" s="84"/>
      <c r="Z14" s="46">
        <v>137.46</v>
      </c>
      <c r="AA14" s="80">
        <f t="shared" si="0"/>
        <v>152.46</v>
      </c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84"/>
      <c r="AT14" s="84"/>
      <c r="AU14" s="84"/>
      <c r="AV14" s="84"/>
      <c r="AW14" s="84"/>
      <c r="AX14" s="44">
        <v>125.3</v>
      </c>
      <c r="AY14" s="80">
        <f t="shared" si="1"/>
        <v>125.3</v>
      </c>
      <c r="AZ14" s="159">
        <f t="shared" si="2"/>
        <v>277.76</v>
      </c>
      <c r="BA14" s="10"/>
      <c r="BC14" s="118">
        <v>7</v>
      </c>
    </row>
    <row r="15" spans="1:55" ht="15.75" customHeight="1">
      <c r="A15" s="174" t="s">
        <v>248</v>
      </c>
      <c r="B15" s="174" t="s">
        <v>249</v>
      </c>
      <c r="C15" s="174">
        <v>2561</v>
      </c>
      <c r="D15" s="55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>
        <v>1</v>
      </c>
      <c r="Q15" s="47"/>
      <c r="R15" s="47"/>
      <c r="S15" s="47"/>
      <c r="T15" s="47"/>
      <c r="U15" s="84"/>
      <c r="V15" s="84"/>
      <c r="W15" s="84"/>
      <c r="X15" s="84"/>
      <c r="Y15" s="84"/>
      <c r="Z15" s="46">
        <v>132.53</v>
      </c>
      <c r="AA15" s="80">
        <f t="shared" si="0"/>
        <v>137.53</v>
      </c>
      <c r="AB15" s="43"/>
      <c r="AC15" s="43">
        <v>1</v>
      </c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>
        <v>1</v>
      </c>
      <c r="AR15" s="43"/>
      <c r="AS15" s="84"/>
      <c r="AT15" s="84"/>
      <c r="AU15" s="84"/>
      <c r="AV15" s="84"/>
      <c r="AW15" s="84"/>
      <c r="AX15" s="44">
        <v>131.08000000000001</v>
      </c>
      <c r="AY15" s="80">
        <f t="shared" si="1"/>
        <v>141.08000000000001</v>
      </c>
      <c r="AZ15" s="159">
        <f t="shared" si="2"/>
        <v>278.61</v>
      </c>
      <c r="BA15" s="10"/>
      <c r="BC15" s="118">
        <v>8</v>
      </c>
    </row>
    <row r="16" spans="1:55" ht="15.75" customHeight="1">
      <c r="A16" s="144" t="s">
        <v>219</v>
      </c>
      <c r="B16" s="144" t="s">
        <v>220</v>
      </c>
      <c r="C16" s="144">
        <v>2029</v>
      </c>
      <c r="D16" s="55">
        <v>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>
        <v>1</v>
      </c>
      <c r="P16" s="47"/>
      <c r="Q16" s="47"/>
      <c r="R16" s="47">
        <v>1</v>
      </c>
      <c r="S16" s="47">
        <v>1</v>
      </c>
      <c r="T16" s="47"/>
      <c r="U16" s="84"/>
      <c r="V16" s="84"/>
      <c r="W16" s="84"/>
      <c r="X16" s="84"/>
      <c r="Y16" s="84"/>
      <c r="Z16" s="44">
        <v>124.16</v>
      </c>
      <c r="AA16" s="80">
        <f t="shared" si="0"/>
        <v>144.16</v>
      </c>
      <c r="AB16" s="43"/>
      <c r="AC16" s="43">
        <v>1</v>
      </c>
      <c r="AD16" s="43"/>
      <c r="AE16" s="43"/>
      <c r="AF16" s="43"/>
      <c r="AG16" s="43"/>
      <c r="AH16" s="43"/>
      <c r="AI16" s="43"/>
      <c r="AJ16" s="43"/>
      <c r="AK16" s="43"/>
      <c r="AL16" s="43"/>
      <c r="AM16" s="43">
        <v>1</v>
      </c>
      <c r="AN16" s="43"/>
      <c r="AO16" s="43"/>
      <c r="AP16" s="43">
        <v>1</v>
      </c>
      <c r="AQ16" s="43"/>
      <c r="AR16" s="43"/>
      <c r="AS16" s="84"/>
      <c r="AT16" s="84"/>
      <c r="AU16" s="84"/>
      <c r="AV16" s="84"/>
      <c r="AW16" s="84"/>
      <c r="AX16" s="44">
        <v>123.84</v>
      </c>
      <c r="AY16" s="80">
        <f t="shared" si="1"/>
        <v>138.84</v>
      </c>
      <c r="AZ16" s="158">
        <f t="shared" si="2"/>
        <v>283</v>
      </c>
      <c r="BA16" s="190">
        <v>3</v>
      </c>
      <c r="BB16" s="3">
        <f>IF(AY16=0,1000,AZ16)</f>
        <v>283</v>
      </c>
      <c r="BC16" s="56">
        <v>9</v>
      </c>
    </row>
    <row r="17" spans="1:55" ht="15.75" customHeight="1">
      <c r="A17" s="144" t="s">
        <v>229</v>
      </c>
      <c r="B17" s="144" t="s">
        <v>230</v>
      </c>
      <c r="C17" s="144">
        <v>27</v>
      </c>
      <c r="D17" s="55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>
        <v>1</v>
      </c>
      <c r="Q17" s="47"/>
      <c r="R17" s="47"/>
      <c r="S17" s="47"/>
      <c r="T17" s="47"/>
      <c r="U17" s="84"/>
      <c r="V17" s="84"/>
      <c r="W17" s="84"/>
      <c r="X17" s="84"/>
      <c r="Y17" s="84"/>
      <c r="Z17" s="44">
        <v>143.72999999999999</v>
      </c>
      <c r="AA17" s="80">
        <f t="shared" si="0"/>
        <v>148.72999999999999</v>
      </c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84"/>
      <c r="AT17" s="84"/>
      <c r="AU17" s="84"/>
      <c r="AV17" s="84"/>
      <c r="AW17" s="84"/>
      <c r="AX17" s="44">
        <v>136.96</v>
      </c>
      <c r="AY17" s="80">
        <f t="shared" si="1"/>
        <v>136.96</v>
      </c>
      <c r="AZ17" s="158">
        <f t="shared" si="2"/>
        <v>285.69</v>
      </c>
      <c r="BA17" s="190">
        <v>18</v>
      </c>
      <c r="BB17" s="3">
        <f>IF(AY17=0,1000,AZ17)</f>
        <v>285.69</v>
      </c>
      <c r="BC17" s="56">
        <v>10</v>
      </c>
    </row>
    <row r="18" spans="1:55" ht="15.75" customHeight="1">
      <c r="A18" s="174" t="s">
        <v>252</v>
      </c>
      <c r="B18" s="174" t="s">
        <v>253</v>
      </c>
      <c r="C18" s="174">
        <v>1812</v>
      </c>
      <c r="D18" s="55">
        <v>1</v>
      </c>
      <c r="E18" s="47">
        <v>1</v>
      </c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84"/>
      <c r="V18" s="84"/>
      <c r="W18" s="84"/>
      <c r="X18" s="84"/>
      <c r="Y18" s="84"/>
      <c r="Z18" s="46">
        <v>130.66999999999999</v>
      </c>
      <c r="AA18" s="80">
        <f t="shared" si="0"/>
        <v>145.66999999999999</v>
      </c>
      <c r="AB18" s="43">
        <v>1</v>
      </c>
      <c r="AC18" s="43"/>
      <c r="AD18" s="43"/>
      <c r="AE18" s="43"/>
      <c r="AF18" s="43"/>
      <c r="AG18" s="43"/>
      <c r="AH18" s="43"/>
      <c r="AI18" s="43">
        <v>1</v>
      </c>
      <c r="AJ18" s="43"/>
      <c r="AK18" s="43"/>
      <c r="AL18" s="43">
        <v>1</v>
      </c>
      <c r="AM18" s="43"/>
      <c r="AN18" s="43"/>
      <c r="AO18" s="43"/>
      <c r="AP18" s="43"/>
      <c r="AQ18" s="43"/>
      <c r="AR18" s="43"/>
      <c r="AS18" s="84"/>
      <c r="AT18" s="84"/>
      <c r="AU18" s="84"/>
      <c r="AV18" s="84"/>
      <c r="AW18" s="84"/>
      <c r="AX18" s="44">
        <v>125.12</v>
      </c>
      <c r="AY18" s="80">
        <f t="shared" si="1"/>
        <v>140.12</v>
      </c>
      <c r="AZ18" s="159">
        <f t="shared" si="2"/>
        <v>285.78999999999996</v>
      </c>
      <c r="BA18" s="10"/>
      <c r="BC18" s="118">
        <v>11</v>
      </c>
    </row>
    <row r="19" spans="1:55" ht="15.75" customHeight="1">
      <c r="A19" s="174" t="s">
        <v>256</v>
      </c>
      <c r="B19" s="174" t="s">
        <v>257</v>
      </c>
      <c r="C19" s="189">
        <v>994</v>
      </c>
      <c r="D19" s="55">
        <v>1</v>
      </c>
      <c r="E19" s="47">
        <v>1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>
        <v>1</v>
      </c>
      <c r="S19" s="47">
        <v>1</v>
      </c>
      <c r="T19" s="47"/>
      <c r="U19" s="84"/>
      <c r="V19" s="84"/>
      <c r="W19" s="84"/>
      <c r="X19" s="84"/>
      <c r="Y19" s="84"/>
      <c r="Z19" s="46">
        <v>124.55</v>
      </c>
      <c r="AA19" s="80">
        <f t="shared" si="0"/>
        <v>144.55000000000001</v>
      </c>
      <c r="AB19" s="43"/>
      <c r="AC19" s="43"/>
      <c r="AD19" s="43"/>
      <c r="AE19" s="43"/>
      <c r="AF19" s="43"/>
      <c r="AG19" s="43"/>
      <c r="AH19" s="43"/>
      <c r="AI19" s="43">
        <v>1</v>
      </c>
      <c r="AJ19" s="43"/>
      <c r="AK19" s="43"/>
      <c r="AL19" s="43"/>
      <c r="AM19" s="43">
        <v>1</v>
      </c>
      <c r="AN19" s="43"/>
      <c r="AO19" s="43"/>
      <c r="AP19" s="43">
        <v>1</v>
      </c>
      <c r="AQ19" s="43">
        <v>1</v>
      </c>
      <c r="AR19" s="43"/>
      <c r="AS19" s="84"/>
      <c r="AT19" s="84"/>
      <c r="AU19" s="84"/>
      <c r="AV19" s="84"/>
      <c r="AW19" s="84"/>
      <c r="AX19" s="44">
        <v>125.33</v>
      </c>
      <c r="AY19" s="80">
        <f t="shared" si="1"/>
        <v>145.32999999999998</v>
      </c>
      <c r="AZ19" s="159">
        <f t="shared" si="2"/>
        <v>289.88</v>
      </c>
      <c r="BA19" s="47"/>
      <c r="BB19" s="48"/>
      <c r="BC19" s="118">
        <v>12</v>
      </c>
    </row>
    <row r="20" spans="1:55" ht="15.75" customHeight="1">
      <c r="A20" s="144" t="s">
        <v>225</v>
      </c>
      <c r="B20" s="144" t="s">
        <v>226</v>
      </c>
      <c r="C20" s="165">
        <v>1462</v>
      </c>
      <c r="D20" s="121">
        <v>1</v>
      </c>
      <c r="E20" s="48"/>
      <c r="F20" s="43"/>
      <c r="G20" s="43"/>
      <c r="H20" s="43">
        <v>1</v>
      </c>
      <c r="I20" s="43"/>
      <c r="J20" s="43"/>
      <c r="K20" s="43">
        <v>1</v>
      </c>
      <c r="L20" s="43"/>
      <c r="M20" s="43"/>
      <c r="N20" s="43"/>
      <c r="O20" s="43"/>
      <c r="P20" s="43"/>
      <c r="Q20" s="43"/>
      <c r="R20" s="43"/>
      <c r="S20" s="43">
        <v>1</v>
      </c>
      <c r="T20" s="43"/>
      <c r="U20" s="84"/>
      <c r="V20" s="84"/>
      <c r="W20" s="84"/>
      <c r="X20" s="84"/>
      <c r="Y20" s="84"/>
      <c r="Z20" s="44">
        <v>132.43</v>
      </c>
      <c r="AA20" s="80">
        <f t="shared" si="0"/>
        <v>152.43</v>
      </c>
      <c r="AB20" s="43"/>
      <c r="AC20" s="43">
        <v>1</v>
      </c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>
        <v>1</v>
      </c>
      <c r="AR20" s="43"/>
      <c r="AS20" s="84"/>
      <c r="AT20" s="84"/>
      <c r="AU20" s="84"/>
      <c r="AV20" s="84"/>
      <c r="AW20" s="84"/>
      <c r="AX20" s="44">
        <v>130.54</v>
      </c>
      <c r="AY20" s="80">
        <f t="shared" si="1"/>
        <v>140.54</v>
      </c>
      <c r="AZ20" s="158">
        <f t="shared" si="2"/>
        <v>292.97000000000003</v>
      </c>
      <c r="BA20" s="59">
        <v>20</v>
      </c>
      <c r="BB20" s="48">
        <f>IF(AY20=0,1000,AZ20)</f>
        <v>292.97000000000003</v>
      </c>
      <c r="BC20" s="56">
        <v>13</v>
      </c>
    </row>
    <row r="21" spans="1:55" ht="15.75" customHeight="1">
      <c r="A21" s="145" t="s">
        <v>215</v>
      </c>
      <c r="B21" s="144" t="s">
        <v>216</v>
      </c>
      <c r="C21" s="165">
        <v>1470</v>
      </c>
      <c r="D21" s="55"/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>
        <v>1</v>
      </c>
      <c r="T21" s="47"/>
      <c r="U21" s="84"/>
      <c r="V21" s="84"/>
      <c r="W21" s="84"/>
      <c r="X21" s="84"/>
      <c r="Y21" s="84"/>
      <c r="Z21" s="46">
        <v>138.13999999999999</v>
      </c>
      <c r="AA21" s="80">
        <f t="shared" si="0"/>
        <v>148.13999999999999</v>
      </c>
      <c r="AB21" s="43"/>
      <c r="AC21" s="43"/>
      <c r="AD21" s="43"/>
      <c r="AE21" s="43">
        <v>1</v>
      </c>
      <c r="AF21" s="43">
        <v>1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>
        <v>1</v>
      </c>
      <c r="AR21" s="43"/>
      <c r="AS21" s="84"/>
      <c r="AT21" s="84"/>
      <c r="AU21" s="84"/>
      <c r="AV21" s="84"/>
      <c r="AW21" s="84"/>
      <c r="AX21" s="44">
        <v>131.26</v>
      </c>
      <c r="AY21" s="80">
        <f t="shared" si="1"/>
        <v>146.26</v>
      </c>
      <c r="AZ21" s="158">
        <f t="shared" si="2"/>
        <v>294.39999999999998</v>
      </c>
      <c r="BA21" s="59">
        <v>11</v>
      </c>
      <c r="BB21" s="48">
        <f>IF(AY21=0,1000,AZ21)</f>
        <v>294.39999999999998</v>
      </c>
      <c r="BC21" s="118">
        <v>14</v>
      </c>
    </row>
    <row r="22" spans="1:55" ht="15.75" customHeight="1">
      <c r="A22" s="142" t="s">
        <v>212</v>
      </c>
      <c r="B22" s="142" t="s">
        <v>213</v>
      </c>
      <c r="C22" s="166">
        <v>772</v>
      </c>
      <c r="D22" s="55"/>
      <c r="E22" s="47"/>
      <c r="F22" s="47"/>
      <c r="G22" s="47"/>
      <c r="H22" s="47"/>
      <c r="I22" s="47"/>
      <c r="J22" s="47"/>
      <c r="K22" s="47"/>
      <c r="L22" s="47"/>
      <c r="M22" s="47"/>
      <c r="N22" s="47">
        <v>1</v>
      </c>
      <c r="O22" s="47"/>
      <c r="P22" s="47"/>
      <c r="Q22" s="47"/>
      <c r="R22" s="47"/>
      <c r="S22" s="47"/>
      <c r="T22" s="47"/>
      <c r="U22" s="84"/>
      <c r="V22" s="84"/>
      <c r="W22" s="84"/>
      <c r="X22" s="84"/>
      <c r="Y22" s="84"/>
      <c r="Z22" s="46">
        <v>152.03</v>
      </c>
      <c r="AA22" s="80">
        <f t="shared" si="0"/>
        <v>157.03</v>
      </c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>
        <v>1</v>
      </c>
      <c r="AN22" s="43"/>
      <c r="AO22" s="43"/>
      <c r="AP22" s="43"/>
      <c r="AQ22" s="43"/>
      <c r="AR22" s="43"/>
      <c r="AS22" s="84"/>
      <c r="AT22" s="84"/>
      <c r="AU22" s="84"/>
      <c r="AV22" s="84"/>
      <c r="AW22" s="84"/>
      <c r="AX22" s="44">
        <v>135.38999999999999</v>
      </c>
      <c r="AY22" s="80">
        <f t="shared" si="1"/>
        <v>140.38999999999999</v>
      </c>
      <c r="AZ22" s="159">
        <f t="shared" si="2"/>
        <v>297.41999999999996</v>
      </c>
      <c r="BA22" s="59">
        <v>14</v>
      </c>
      <c r="BB22" s="48">
        <f>IF(AY22=0,1000,AZ22)</f>
        <v>297.41999999999996</v>
      </c>
      <c r="BC22" s="118">
        <v>15</v>
      </c>
    </row>
    <row r="23" spans="1:55" ht="15.75" customHeight="1">
      <c r="A23" s="144" t="s">
        <v>217</v>
      </c>
      <c r="B23" s="144" t="s">
        <v>218</v>
      </c>
      <c r="C23" s="165">
        <v>821</v>
      </c>
      <c r="D23" s="55">
        <v>1</v>
      </c>
      <c r="E23" s="47"/>
      <c r="F23" s="47">
        <v>1</v>
      </c>
      <c r="G23" s="47"/>
      <c r="H23" s="47"/>
      <c r="I23" s="47"/>
      <c r="J23" s="47"/>
      <c r="K23" s="47"/>
      <c r="L23" s="47"/>
      <c r="M23" s="47"/>
      <c r="N23" s="47">
        <v>1</v>
      </c>
      <c r="O23" s="47">
        <v>1</v>
      </c>
      <c r="P23" s="47"/>
      <c r="Q23" s="47"/>
      <c r="R23" s="47"/>
      <c r="S23" s="47"/>
      <c r="T23" s="47">
        <v>1</v>
      </c>
      <c r="U23" s="84"/>
      <c r="V23" s="84"/>
      <c r="W23" s="84"/>
      <c r="X23" s="84"/>
      <c r="Y23" s="84"/>
      <c r="Z23" s="46">
        <v>135.93</v>
      </c>
      <c r="AA23" s="80">
        <f t="shared" si="0"/>
        <v>160.93</v>
      </c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>
        <v>1</v>
      </c>
      <c r="AN23" s="43"/>
      <c r="AO23" s="43"/>
      <c r="AP23" s="43">
        <v>1</v>
      </c>
      <c r="AQ23" s="43"/>
      <c r="AR23" s="43"/>
      <c r="AS23" s="84"/>
      <c r="AT23" s="84"/>
      <c r="AU23" s="84"/>
      <c r="AV23" s="84"/>
      <c r="AW23" s="84"/>
      <c r="AX23" s="44">
        <v>132.54</v>
      </c>
      <c r="AY23" s="80">
        <f t="shared" si="1"/>
        <v>142.54</v>
      </c>
      <c r="AZ23" s="158">
        <f t="shared" si="2"/>
        <v>303.47000000000003</v>
      </c>
      <c r="BA23" s="59">
        <v>4</v>
      </c>
      <c r="BB23" s="48">
        <f>IF(AY23=0,1000,AZ23)</f>
        <v>303.47000000000003</v>
      </c>
      <c r="BC23" s="56">
        <v>16</v>
      </c>
    </row>
    <row r="24" spans="1:55" ht="15.75" customHeight="1">
      <c r="A24" s="174" t="s">
        <v>243</v>
      </c>
      <c r="B24" s="174" t="s">
        <v>244</v>
      </c>
      <c r="C24" s="189">
        <v>22</v>
      </c>
      <c r="D24" s="55"/>
      <c r="E24" s="47"/>
      <c r="F24" s="47"/>
      <c r="G24" s="47"/>
      <c r="H24" s="47">
        <v>1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>
        <v>1</v>
      </c>
      <c r="U24" s="84"/>
      <c r="V24" s="84"/>
      <c r="W24" s="84"/>
      <c r="X24" s="84"/>
      <c r="Y24" s="84"/>
      <c r="Z24" s="46">
        <v>153.49</v>
      </c>
      <c r="AA24" s="80">
        <f t="shared" si="0"/>
        <v>163.49</v>
      </c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>
        <v>1</v>
      </c>
      <c r="AO24" s="43"/>
      <c r="AP24" s="43"/>
      <c r="AQ24" s="43"/>
      <c r="AR24" s="43"/>
      <c r="AS24" s="84"/>
      <c r="AT24" s="84"/>
      <c r="AU24" s="84"/>
      <c r="AV24" s="84"/>
      <c r="AW24" s="84"/>
      <c r="AX24" s="44">
        <v>143.47</v>
      </c>
      <c r="AY24" s="80">
        <f t="shared" si="1"/>
        <v>148.47</v>
      </c>
      <c r="AZ24" s="159">
        <f t="shared" si="2"/>
        <v>311.96000000000004</v>
      </c>
      <c r="BA24" s="47"/>
      <c r="BB24" s="48"/>
      <c r="BC24" s="118">
        <v>17</v>
      </c>
    </row>
    <row r="25" spans="1:55" ht="15.75" customHeight="1">
      <c r="A25" s="174" t="s">
        <v>254</v>
      </c>
      <c r="B25" s="174" t="s">
        <v>255</v>
      </c>
      <c r="C25" s="189">
        <v>24</v>
      </c>
      <c r="D25" s="55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>
        <v>1</v>
      </c>
      <c r="P25" s="47"/>
      <c r="Q25" s="47"/>
      <c r="R25" s="47">
        <v>1</v>
      </c>
      <c r="S25" s="47"/>
      <c r="T25" s="47"/>
      <c r="U25" s="84"/>
      <c r="V25" s="84"/>
      <c r="W25" s="84"/>
      <c r="X25" s="84">
        <v>20</v>
      </c>
      <c r="Y25" s="84"/>
      <c r="Z25" s="46">
        <v>146.32</v>
      </c>
      <c r="AA25" s="80">
        <f t="shared" si="0"/>
        <v>176.32</v>
      </c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>
        <v>1</v>
      </c>
      <c r="AQ25" s="43"/>
      <c r="AR25" s="43"/>
      <c r="AS25" s="84"/>
      <c r="AT25" s="84"/>
      <c r="AU25" s="84"/>
      <c r="AV25" s="84"/>
      <c r="AW25" s="84"/>
      <c r="AX25" s="44">
        <v>132.02000000000001</v>
      </c>
      <c r="AY25" s="80">
        <f t="shared" si="1"/>
        <v>137.02000000000001</v>
      </c>
      <c r="AZ25" s="159">
        <f t="shared" si="2"/>
        <v>313.34000000000003</v>
      </c>
      <c r="BA25" s="47"/>
      <c r="BB25" s="48"/>
      <c r="BC25" s="118">
        <v>18</v>
      </c>
    </row>
    <row r="26" spans="1:55" ht="15.75" customHeight="1">
      <c r="A26" s="144" t="s">
        <v>227</v>
      </c>
      <c r="B26" s="144" t="s">
        <v>228</v>
      </c>
      <c r="C26" s="144">
        <v>3614</v>
      </c>
      <c r="D26" s="47"/>
      <c r="E26" s="47"/>
      <c r="F26" s="47">
        <v>1</v>
      </c>
      <c r="G26" s="47"/>
      <c r="H26" s="47"/>
      <c r="I26" s="47"/>
      <c r="J26" s="47"/>
      <c r="K26" s="47"/>
      <c r="L26" s="47"/>
      <c r="M26" s="47"/>
      <c r="N26" s="47"/>
      <c r="O26" s="47">
        <v>1</v>
      </c>
      <c r="P26" s="47"/>
      <c r="Q26" s="47"/>
      <c r="R26" s="47"/>
      <c r="S26" s="47"/>
      <c r="T26" s="47"/>
      <c r="U26" s="84"/>
      <c r="V26" s="84"/>
      <c r="W26" s="84"/>
      <c r="X26" s="84"/>
      <c r="Y26" s="84"/>
      <c r="Z26" s="46">
        <v>146.33000000000001</v>
      </c>
      <c r="AA26" s="80">
        <f t="shared" si="0"/>
        <v>156.33000000000001</v>
      </c>
      <c r="AB26" s="43"/>
      <c r="AC26" s="43"/>
      <c r="AD26" s="43"/>
      <c r="AE26" s="43"/>
      <c r="AF26" s="43">
        <v>1</v>
      </c>
      <c r="AG26" s="43"/>
      <c r="AH26" s="43"/>
      <c r="AI26" s="43"/>
      <c r="AJ26" s="43"/>
      <c r="AK26" s="43"/>
      <c r="AL26" s="43"/>
      <c r="AM26" s="43">
        <v>1</v>
      </c>
      <c r="AN26" s="43"/>
      <c r="AO26" s="43"/>
      <c r="AP26" s="43"/>
      <c r="AQ26" s="43"/>
      <c r="AR26" s="43"/>
      <c r="AS26" s="84"/>
      <c r="AT26" s="84"/>
      <c r="AU26" s="84"/>
      <c r="AV26" s="84"/>
      <c r="AW26" s="84"/>
      <c r="AX26" s="44">
        <v>147.43</v>
      </c>
      <c r="AY26" s="80">
        <f t="shared" si="1"/>
        <v>157.43</v>
      </c>
      <c r="AZ26" s="158">
        <f t="shared" si="2"/>
        <v>313.76</v>
      </c>
      <c r="BA26" s="59">
        <v>12</v>
      </c>
      <c r="BB26" s="48">
        <f>IF(AY26=0,1000,AZ26)</f>
        <v>313.76</v>
      </c>
      <c r="BC26" s="56">
        <v>19</v>
      </c>
    </row>
    <row r="27" spans="1:55" ht="15.75" customHeight="1">
      <c r="A27" s="174" t="s">
        <v>241</v>
      </c>
      <c r="B27" s="174" t="s">
        <v>242</v>
      </c>
      <c r="C27" s="174">
        <v>3649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84"/>
      <c r="V27" s="84"/>
      <c r="W27" s="84"/>
      <c r="X27" s="84"/>
      <c r="Y27" s="84"/>
      <c r="Z27" s="46">
        <v>147.25</v>
      </c>
      <c r="AA27" s="80">
        <f t="shared" si="0"/>
        <v>147.25</v>
      </c>
      <c r="AB27" s="43">
        <v>1</v>
      </c>
      <c r="AC27" s="43"/>
      <c r="AD27" s="43"/>
      <c r="AE27" s="43"/>
      <c r="AF27" s="43"/>
      <c r="AG27" s="43"/>
      <c r="AH27" s="43"/>
      <c r="AI27" s="43">
        <v>1</v>
      </c>
      <c r="AJ27" s="43"/>
      <c r="AK27" s="43"/>
      <c r="AL27" s="43"/>
      <c r="AM27" s="43"/>
      <c r="AN27" s="43"/>
      <c r="AO27" s="43"/>
      <c r="AP27" s="43"/>
      <c r="AQ27" s="43">
        <v>1</v>
      </c>
      <c r="AR27" s="43"/>
      <c r="AS27" s="84"/>
      <c r="AT27" s="84"/>
      <c r="AU27" s="84"/>
      <c r="AV27" s="84"/>
      <c r="AW27" s="84"/>
      <c r="AX27" s="44">
        <v>155.15</v>
      </c>
      <c r="AY27" s="80">
        <f t="shared" si="1"/>
        <v>170.15</v>
      </c>
      <c r="AZ27" s="159">
        <f t="shared" si="2"/>
        <v>317.39999999999998</v>
      </c>
      <c r="BA27" s="47"/>
      <c r="BB27" s="48"/>
      <c r="BC27" s="118">
        <v>20</v>
      </c>
    </row>
    <row r="28" spans="1:55" ht="15.75" customHeight="1">
      <c r="A28" s="174" t="s">
        <v>237</v>
      </c>
      <c r="B28" s="174" t="s">
        <v>238</v>
      </c>
      <c r="C28" s="174">
        <v>3494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84"/>
      <c r="V28" s="84"/>
      <c r="W28" s="84"/>
      <c r="X28" s="84"/>
      <c r="Y28" s="84"/>
      <c r="Z28" s="46">
        <v>172.24</v>
      </c>
      <c r="AA28" s="80">
        <f t="shared" si="0"/>
        <v>172.24</v>
      </c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84"/>
      <c r="AT28" s="84"/>
      <c r="AU28" s="84"/>
      <c r="AV28" s="84"/>
      <c r="AW28" s="84"/>
      <c r="AX28" s="44">
        <v>170.87</v>
      </c>
      <c r="AY28" s="80">
        <f t="shared" si="1"/>
        <v>170.87</v>
      </c>
      <c r="AZ28" s="159">
        <f t="shared" si="2"/>
        <v>343.11</v>
      </c>
      <c r="BA28" s="47"/>
      <c r="BB28" s="48"/>
      <c r="BC28" s="118">
        <v>21</v>
      </c>
    </row>
    <row r="29" spans="1:55" ht="15.75" customHeight="1">
      <c r="A29" s="174" t="s">
        <v>239</v>
      </c>
      <c r="B29" s="174" t="s">
        <v>240</v>
      </c>
      <c r="C29" s="174">
        <v>3623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>
        <v>1</v>
      </c>
      <c r="S29" s="47"/>
      <c r="T29" s="47"/>
      <c r="U29" s="84"/>
      <c r="V29" s="84"/>
      <c r="W29" s="84"/>
      <c r="X29" s="84"/>
      <c r="Y29" s="84"/>
      <c r="Z29" s="46">
        <v>177.88</v>
      </c>
      <c r="AA29" s="80">
        <f t="shared" si="0"/>
        <v>182.88</v>
      </c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>
        <v>1</v>
      </c>
      <c r="AR29" s="43"/>
      <c r="AS29" s="84"/>
      <c r="AT29" s="84"/>
      <c r="AU29" s="84"/>
      <c r="AV29" s="84"/>
      <c r="AW29" s="84"/>
      <c r="AX29" s="44">
        <v>157.80000000000001</v>
      </c>
      <c r="AY29" s="80">
        <f t="shared" si="1"/>
        <v>162.80000000000001</v>
      </c>
      <c r="AZ29" s="159">
        <f t="shared" si="2"/>
        <v>345.68</v>
      </c>
      <c r="BA29" s="47"/>
      <c r="BB29" s="48"/>
      <c r="BC29" s="118">
        <v>22</v>
      </c>
    </row>
    <row r="30" spans="1:55" ht="15.75" customHeight="1">
      <c r="A30" s="144" t="s">
        <v>223</v>
      </c>
      <c r="B30" s="144" t="s">
        <v>224</v>
      </c>
      <c r="C30" s="144">
        <v>26</v>
      </c>
      <c r="D30" s="47">
        <v>1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84"/>
      <c r="V30" s="84"/>
      <c r="W30" s="84"/>
      <c r="X30" s="84"/>
      <c r="Y30" s="84"/>
      <c r="Z30" s="44">
        <v>205.28</v>
      </c>
      <c r="AA30" s="80">
        <f t="shared" si="0"/>
        <v>210.28</v>
      </c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>
        <v>1</v>
      </c>
      <c r="AQ30" s="43"/>
      <c r="AR30" s="43"/>
      <c r="AS30" s="84"/>
      <c r="AT30" s="84"/>
      <c r="AU30" s="84"/>
      <c r="AV30" s="84"/>
      <c r="AW30" s="84"/>
      <c r="AX30" s="44">
        <v>178.89</v>
      </c>
      <c r="AY30" s="80">
        <f t="shared" si="1"/>
        <v>183.89</v>
      </c>
      <c r="AZ30" s="158">
        <f t="shared" si="2"/>
        <v>394.16999999999996</v>
      </c>
      <c r="BA30" s="59">
        <v>7</v>
      </c>
      <c r="BB30" s="48">
        <f>IF(AY30=0,1000,AZ30)</f>
        <v>394.16999999999996</v>
      </c>
      <c r="BC30" s="56">
        <v>23</v>
      </c>
    </row>
    <row r="31" spans="1:55" ht="15.75" customHeight="1">
      <c r="A31" s="116" t="s">
        <v>59</v>
      </c>
      <c r="B31" s="146" t="s">
        <v>214</v>
      </c>
      <c r="C31" s="146">
        <v>1397</v>
      </c>
      <c r="D31" s="48"/>
      <c r="E31" s="48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84"/>
      <c r="V31" s="84"/>
      <c r="W31" s="84"/>
      <c r="X31" s="84"/>
      <c r="Y31" s="84"/>
      <c r="Z31" s="44">
        <v>999</v>
      </c>
      <c r="AA31" s="80">
        <f t="shared" si="0"/>
        <v>999</v>
      </c>
      <c r="AB31" s="43"/>
      <c r="AC31" s="43"/>
      <c r="AD31" s="43"/>
      <c r="AE31" s="43"/>
      <c r="AF31" s="43"/>
      <c r="AG31" s="43"/>
      <c r="AH31" s="43">
        <v>1</v>
      </c>
      <c r="AI31" s="43"/>
      <c r="AJ31" s="43"/>
      <c r="AK31" s="43"/>
      <c r="AL31" s="43"/>
      <c r="AM31" s="43"/>
      <c r="AN31" s="43">
        <v>1</v>
      </c>
      <c r="AO31" s="43"/>
      <c r="AP31" s="43"/>
      <c r="AQ31" s="43">
        <v>1</v>
      </c>
      <c r="AR31" s="43"/>
      <c r="AS31" s="84"/>
      <c r="AT31" s="84"/>
      <c r="AU31" s="84"/>
      <c r="AV31" s="84"/>
      <c r="AW31" s="84"/>
      <c r="AX31" s="44">
        <v>137.11000000000001</v>
      </c>
      <c r="AY31" s="80">
        <f t="shared" si="1"/>
        <v>152.11000000000001</v>
      </c>
      <c r="AZ31" s="158">
        <f t="shared" si="2"/>
        <v>1151.1100000000001</v>
      </c>
      <c r="BA31" s="59">
        <v>17</v>
      </c>
      <c r="BB31" s="48">
        <f>IF(AY31=0,1000,AZ31)</f>
        <v>1151.1100000000001</v>
      </c>
      <c r="BC31" s="118">
        <v>24</v>
      </c>
    </row>
  </sheetData>
  <mergeCells count="10">
    <mergeCell ref="D6:T6"/>
    <mergeCell ref="U6:Y6"/>
    <mergeCell ref="AB6:AR6"/>
    <mergeCell ref="AS6:AW6"/>
    <mergeCell ref="D1:AA1"/>
    <mergeCell ref="AB1:AY1"/>
    <mergeCell ref="D5:T5"/>
    <mergeCell ref="U5:Y5"/>
    <mergeCell ref="AB5:AR5"/>
    <mergeCell ref="AS5:AW5"/>
  </mergeCells>
  <phoneticPr fontId="1" type="noConversion"/>
  <pageMargins left="0.75" right="0.75" top="1" bottom="1" header="0.5" footer="0.5"/>
  <pageSetup paperSize="8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"/>
  <sheetViews>
    <sheetView zoomScaleNormal="100" workbookViewId="0">
      <pane xSplit="1" topLeftCell="D1" activePane="topRight" state="frozen"/>
      <selection pane="topRight" activeCell="A5" sqref="A5"/>
    </sheetView>
  </sheetViews>
  <sheetFormatPr defaultColWidth="11.42578125" defaultRowHeight="12.75"/>
  <cols>
    <col min="1" max="1" width="18.5703125" style="13" customWidth="1"/>
    <col min="2" max="2" width="18.42578125" style="13" customWidth="1"/>
    <col min="3" max="3" width="11.28515625" style="13" customWidth="1"/>
    <col min="4" max="20" width="2.28515625" style="13" customWidth="1"/>
    <col min="21" max="25" width="4.28515625" style="13" customWidth="1"/>
    <col min="26" max="26" width="5.7109375" style="38" customWidth="1"/>
    <col min="27" max="27" width="5.7109375" style="34" customWidth="1"/>
    <col min="28" max="44" width="2.28515625" style="13" customWidth="1"/>
    <col min="45" max="49" width="4.28515625" style="13" customWidth="1"/>
    <col min="50" max="50" width="6.5703125" style="38" bestFit="1" customWidth="1"/>
    <col min="51" max="51" width="5.7109375" style="38" customWidth="1"/>
    <col min="52" max="52" width="6.5703125" style="42" bestFit="1" customWidth="1"/>
    <col min="53" max="53" width="5.7109375" style="13" customWidth="1"/>
    <col min="54" max="16384" width="11.42578125" style="13"/>
  </cols>
  <sheetData>
    <row r="1" spans="1:53">
      <c r="A1" s="23" t="s">
        <v>30</v>
      </c>
      <c r="B1" s="66"/>
      <c r="C1" s="66"/>
      <c r="D1" s="203" t="s">
        <v>12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4"/>
      <c r="AB1" s="205" t="s">
        <v>17</v>
      </c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4"/>
      <c r="AZ1" s="39"/>
      <c r="BA1" s="15"/>
    </row>
    <row r="2" spans="1:53">
      <c r="A2" s="24" t="s">
        <v>33</v>
      </c>
      <c r="B2" s="53"/>
      <c r="C2" s="53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49"/>
      <c r="AA2" s="31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49"/>
      <c r="AY2" s="35"/>
      <c r="AZ2" s="40"/>
      <c r="BA2" s="17"/>
    </row>
    <row r="3" spans="1:53">
      <c r="A3" s="25" t="s">
        <v>65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49"/>
      <c r="AA3" s="31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49"/>
      <c r="AY3" s="35"/>
      <c r="AZ3" s="40"/>
      <c r="BA3" s="17"/>
    </row>
    <row r="4" spans="1:5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12"/>
      <c r="Z4" s="35"/>
      <c r="AA4" s="31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49"/>
      <c r="AY4" s="35"/>
      <c r="AZ4" s="40"/>
      <c r="BA4" s="17"/>
    </row>
    <row r="5" spans="1:53">
      <c r="A5" s="20"/>
      <c r="B5" s="20"/>
      <c r="C5" s="20"/>
      <c r="D5" s="200" t="s">
        <v>3</v>
      </c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1" t="s">
        <v>6</v>
      </c>
      <c r="V5" s="200"/>
      <c r="W5" s="200"/>
      <c r="X5" s="200"/>
      <c r="Y5" s="202"/>
      <c r="Z5" s="35"/>
      <c r="AA5" s="31" t="s">
        <v>16</v>
      </c>
      <c r="AB5" s="201" t="s">
        <v>3</v>
      </c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1" t="s">
        <v>6</v>
      </c>
      <c r="AT5" s="200"/>
      <c r="AU5" s="200"/>
      <c r="AV5" s="200"/>
      <c r="AW5" s="202"/>
      <c r="AX5" s="35"/>
      <c r="AY5" s="36" t="s">
        <v>13</v>
      </c>
      <c r="AZ5" s="40" t="s">
        <v>14</v>
      </c>
      <c r="BA5" s="17"/>
    </row>
    <row r="6" spans="1:53">
      <c r="A6" s="20"/>
      <c r="B6" s="20"/>
      <c r="C6" s="20"/>
      <c r="D6" s="200" t="s">
        <v>4</v>
      </c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1" t="s">
        <v>7</v>
      </c>
      <c r="V6" s="200"/>
      <c r="W6" s="200"/>
      <c r="X6" s="200"/>
      <c r="Y6" s="202"/>
      <c r="Z6" s="36" t="s">
        <v>9</v>
      </c>
      <c r="AA6" s="31" t="s">
        <v>10</v>
      </c>
      <c r="AB6" s="201" t="s">
        <v>4</v>
      </c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1" t="s">
        <v>7</v>
      </c>
      <c r="AT6" s="200"/>
      <c r="AU6" s="200"/>
      <c r="AV6" s="200"/>
      <c r="AW6" s="202"/>
      <c r="AX6" s="36" t="s">
        <v>9</v>
      </c>
      <c r="AY6" s="36" t="s">
        <v>10</v>
      </c>
      <c r="AZ6" s="40" t="s">
        <v>10</v>
      </c>
      <c r="BA6" s="17"/>
    </row>
    <row r="7" spans="1:53">
      <c r="A7" s="11" t="s">
        <v>2</v>
      </c>
      <c r="B7" s="11" t="s">
        <v>211</v>
      </c>
      <c r="C7" s="175" t="s">
        <v>75</v>
      </c>
      <c r="D7" s="11">
        <v>1</v>
      </c>
      <c r="E7" s="11">
        <v>2</v>
      </c>
      <c r="F7" s="11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87">
        <v>10</v>
      </c>
      <c r="N7" s="187">
        <v>11</v>
      </c>
      <c r="O7" s="187">
        <v>12</v>
      </c>
      <c r="P7" s="187">
        <v>13</v>
      </c>
      <c r="Q7" s="187">
        <v>14</v>
      </c>
      <c r="R7" s="187">
        <v>15</v>
      </c>
      <c r="S7" s="187">
        <v>16</v>
      </c>
      <c r="T7" s="187">
        <v>17</v>
      </c>
      <c r="U7" s="77">
        <v>6</v>
      </c>
      <c r="V7" s="78" t="s">
        <v>0</v>
      </c>
      <c r="W7" s="78">
        <v>9</v>
      </c>
      <c r="X7" s="78"/>
      <c r="Y7" s="21" t="s">
        <v>8</v>
      </c>
      <c r="Z7" s="37" t="s">
        <v>11</v>
      </c>
      <c r="AA7" s="32" t="s">
        <v>11</v>
      </c>
      <c r="AB7" s="10">
        <v>1</v>
      </c>
      <c r="AC7" s="11">
        <v>2</v>
      </c>
      <c r="AD7" s="11">
        <v>3</v>
      </c>
      <c r="AE7" s="11">
        <v>4</v>
      </c>
      <c r="AF7" s="11">
        <v>5</v>
      </c>
      <c r="AG7" s="11">
        <v>6</v>
      </c>
      <c r="AH7" s="11">
        <v>7</v>
      </c>
      <c r="AI7" s="11">
        <v>8</v>
      </c>
      <c r="AJ7" s="11">
        <v>9</v>
      </c>
      <c r="AK7" s="187">
        <v>10</v>
      </c>
      <c r="AL7" s="187">
        <v>11</v>
      </c>
      <c r="AM7" s="187">
        <v>12</v>
      </c>
      <c r="AN7" s="187">
        <v>13</v>
      </c>
      <c r="AO7" s="187">
        <v>14</v>
      </c>
      <c r="AP7" s="187">
        <v>15</v>
      </c>
      <c r="AQ7" s="187">
        <v>16</v>
      </c>
      <c r="AR7" s="187">
        <v>17</v>
      </c>
      <c r="AS7" s="10">
        <v>6</v>
      </c>
      <c r="AT7" s="11" t="s">
        <v>0</v>
      </c>
      <c r="AU7" s="11">
        <v>9</v>
      </c>
      <c r="AV7" s="11"/>
      <c r="AW7" s="21" t="s">
        <v>8</v>
      </c>
      <c r="AX7" s="37" t="s">
        <v>11</v>
      </c>
      <c r="AY7" s="37" t="s">
        <v>11</v>
      </c>
      <c r="AZ7" s="41" t="s">
        <v>11</v>
      </c>
      <c r="BA7" s="22" t="s">
        <v>15</v>
      </c>
    </row>
    <row r="8" spans="1:53">
      <c r="A8" s="149" t="s">
        <v>260</v>
      </c>
      <c r="B8" s="149" t="s">
        <v>261</v>
      </c>
      <c r="C8" s="149">
        <v>475</v>
      </c>
      <c r="D8" s="47">
        <v>1</v>
      </c>
      <c r="E8" s="47"/>
      <c r="F8" s="47"/>
      <c r="G8" s="47">
        <v>1</v>
      </c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>
        <v>1</v>
      </c>
      <c r="T8" s="47"/>
      <c r="U8" s="84"/>
      <c r="V8" s="84"/>
      <c r="W8" s="84"/>
      <c r="X8" s="84"/>
      <c r="Y8" s="84"/>
      <c r="Z8" s="46">
        <v>135.44</v>
      </c>
      <c r="AA8" s="80">
        <f t="shared" ref="AA8:AA13" si="0">Z8+(SUM(D8:T8)*5)+U8+V8+W8+Y8</f>
        <v>150.44</v>
      </c>
      <c r="AB8" s="47"/>
      <c r="AC8" s="47"/>
      <c r="AD8" s="47"/>
      <c r="AE8" s="47">
        <v>1</v>
      </c>
      <c r="AF8" s="47"/>
      <c r="AG8" s="47"/>
      <c r="AH8" s="47"/>
      <c r="AI8" s="47">
        <v>1</v>
      </c>
      <c r="AJ8" s="47"/>
      <c r="AK8" s="47"/>
      <c r="AL8" s="47"/>
      <c r="AM8" s="47"/>
      <c r="AN8" s="47"/>
      <c r="AO8" s="47"/>
      <c r="AP8" s="47"/>
      <c r="AQ8" s="47"/>
      <c r="AR8" s="47"/>
      <c r="AS8" s="84"/>
      <c r="AT8" s="84"/>
      <c r="AU8" s="84"/>
      <c r="AV8" s="84"/>
      <c r="AW8" s="84"/>
      <c r="AX8" s="46">
        <v>133.51</v>
      </c>
      <c r="AY8" s="80">
        <f t="shared" ref="AY8:AY13" si="1">AX8+(SUM(AB8:AR8)*5)+AS8+AT8+AU8+AW8</f>
        <v>143.51</v>
      </c>
      <c r="AZ8" s="158">
        <f t="shared" ref="AZ8:AZ13" si="2">SUM(AY8,AA8)</f>
        <v>293.95</v>
      </c>
      <c r="BA8" s="56">
        <v>1</v>
      </c>
    </row>
    <row r="9" spans="1:53">
      <c r="A9" s="152" t="s">
        <v>264</v>
      </c>
      <c r="B9" s="152" t="s">
        <v>265</v>
      </c>
      <c r="C9" s="152">
        <v>1169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>
        <v>1</v>
      </c>
      <c r="T9" s="47"/>
      <c r="U9" s="84"/>
      <c r="V9" s="84"/>
      <c r="W9" s="84"/>
      <c r="X9" s="84"/>
      <c r="Y9" s="84"/>
      <c r="Z9" s="46">
        <v>144.66999999999999</v>
      </c>
      <c r="AA9" s="80">
        <f t="shared" si="0"/>
        <v>149.66999999999999</v>
      </c>
      <c r="AB9" s="47"/>
      <c r="AC9" s="47"/>
      <c r="AD9" s="47"/>
      <c r="AE9" s="47"/>
      <c r="AF9" s="47"/>
      <c r="AG9" s="47"/>
      <c r="AH9" s="47"/>
      <c r="AI9" s="47">
        <v>1</v>
      </c>
      <c r="AJ9" s="47"/>
      <c r="AK9" s="47"/>
      <c r="AL9" s="47"/>
      <c r="AM9" s="47"/>
      <c r="AN9" s="47"/>
      <c r="AO9" s="47"/>
      <c r="AP9" s="47">
        <v>1</v>
      </c>
      <c r="AQ9" s="47"/>
      <c r="AR9" s="47"/>
      <c r="AS9" s="84"/>
      <c r="AT9" s="84"/>
      <c r="AU9" s="84"/>
      <c r="AV9" s="84"/>
      <c r="AW9" s="84"/>
      <c r="AX9" s="46">
        <v>136.4</v>
      </c>
      <c r="AY9" s="80">
        <f t="shared" si="1"/>
        <v>146.4</v>
      </c>
      <c r="AZ9" s="158">
        <f t="shared" si="2"/>
        <v>296.07</v>
      </c>
      <c r="BA9" s="56">
        <v>2</v>
      </c>
    </row>
    <row r="10" spans="1:53">
      <c r="A10" s="153" t="s">
        <v>268</v>
      </c>
      <c r="B10" s="153" t="s">
        <v>269</v>
      </c>
      <c r="C10" s="89">
        <v>2054</v>
      </c>
      <c r="D10" s="47"/>
      <c r="E10" s="47"/>
      <c r="F10" s="47"/>
      <c r="G10" s="47">
        <v>1</v>
      </c>
      <c r="H10" s="47"/>
      <c r="I10" s="47"/>
      <c r="J10" s="47"/>
      <c r="K10" s="47"/>
      <c r="L10" s="47">
        <v>1</v>
      </c>
      <c r="M10" s="47"/>
      <c r="N10" s="47"/>
      <c r="O10" s="47"/>
      <c r="P10" s="47"/>
      <c r="Q10" s="47"/>
      <c r="R10" s="47"/>
      <c r="S10" s="47"/>
      <c r="T10" s="47"/>
      <c r="U10" s="84"/>
      <c r="V10" s="84"/>
      <c r="W10" s="84"/>
      <c r="X10" s="84"/>
      <c r="Y10" s="84">
        <v>20</v>
      </c>
      <c r="Z10" s="46">
        <v>131.47</v>
      </c>
      <c r="AA10" s="80">
        <f t="shared" si="0"/>
        <v>161.47</v>
      </c>
      <c r="AB10" s="47"/>
      <c r="AC10" s="47"/>
      <c r="AD10" s="47"/>
      <c r="AE10" s="47"/>
      <c r="AF10" s="47">
        <v>1</v>
      </c>
      <c r="AG10" s="47">
        <v>1</v>
      </c>
      <c r="AH10" s="47"/>
      <c r="AI10" s="47">
        <v>1</v>
      </c>
      <c r="AJ10" s="47"/>
      <c r="AK10" s="47"/>
      <c r="AL10" s="47"/>
      <c r="AM10" s="47"/>
      <c r="AN10" s="47"/>
      <c r="AO10" s="47"/>
      <c r="AP10" s="47"/>
      <c r="AQ10" s="47"/>
      <c r="AR10" s="47"/>
      <c r="AS10" s="84"/>
      <c r="AT10" s="84"/>
      <c r="AU10" s="84"/>
      <c r="AV10" s="84"/>
      <c r="AW10" s="84"/>
      <c r="AX10" s="46">
        <v>125.24</v>
      </c>
      <c r="AY10" s="80">
        <f t="shared" si="1"/>
        <v>140.24</v>
      </c>
      <c r="AZ10" s="158">
        <f t="shared" si="2"/>
        <v>301.71000000000004</v>
      </c>
      <c r="BA10" s="56">
        <v>3</v>
      </c>
    </row>
    <row r="11" spans="1:53">
      <c r="A11" s="149" t="s">
        <v>262</v>
      </c>
      <c r="B11" s="149" t="s">
        <v>263</v>
      </c>
      <c r="C11" s="149">
        <v>1771</v>
      </c>
      <c r="D11" s="47">
        <v>1</v>
      </c>
      <c r="E11" s="47"/>
      <c r="F11" s="47"/>
      <c r="G11" s="47"/>
      <c r="H11" s="47"/>
      <c r="I11" s="47"/>
      <c r="J11" s="47"/>
      <c r="K11" s="47"/>
      <c r="L11" s="47"/>
      <c r="M11" s="47"/>
      <c r="N11" s="47">
        <v>4</v>
      </c>
      <c r="O11" s="47"/>
      <c r="P11" s="47"/>
      <c r="Q11" s="47"/>
      <c r="R11" s="47"/>
      <c r="S11" s="47"/>
      <c r="T11" s="47">
        <v>2</v>
      </c>
      <c r="U11" s="84"/>
      <c r="V11" s="84"/>
      <c r="W11" s="84"/>
      <c r="X11" s="84"/>
      <c r="Y11" s="84">
        <v>20</v>
      </c>
      <c r="Z11" s="46">
        <v>147.52000000000001</v>
      </c>
      <c r="AA11" s="80">
        <f t="shared" si="0"/>
        <v>202.52</v>
      </c>
      <c r="AB11" s="47">
        <v>1</v>
      </c>
      <c r="AC11" s="47"/>
      <c r="AD11" s="47"/>
      <c r="AE11" s="47"/>
      <c r="AF11" s="47"/>
      <c r="AG11" s="47">
        <v>1</v>
      </c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>
        <v>1</v>
      </c>
      <c r="AS11" s="84"/>
      <c r="AT11" s="84"/>
      <c r="AU11" s="84"/>
      <c r="AV11" s="84"/>
      <c r="AW11" s="84">
        <v>20</v>
      </c>
      <c r="AX11" s="46">
        <v>126.6</v>
      </c>
      <c r="AY11" s="80">
        <f t="shared" si="1"/>
        <v>161.6</v>
      </c>
      <c r="AZ11" s="158">
        <f t="shared" si="2"/>
        <v>364.12</v>
      </c>
      <c r="BA11" s="56">
        <v>4</v>
      </c>
    </row>
    <row r="12" spans="1:53">
      <c r="A12" s="149" t="s">
        <v>258</v>
      </c>
      <c r="B12" s="149" t="s">
        <v>259</v>
      </c>
      <c r="C12" s="149">
        <v>1097</v>
      </c>
      <c r="D12" s="47">
        <v>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>
        <v>1</v>
      </c>
      <c r="P12" s="47"/>
      <c r="Q12" s="47"/>
      <c r="R12" s="47"/>
      <c r="S12" s="47">
        <v>1</v>
      </c>
      <c r="T12" s="47"/>
      <c r="U12" s="84"/>
      <c r="V12" s="84"/>
      <c r="W12" s="84"/>
      <c r="X12" s="84"/>
      <c r="Y12" s="84"/>
      <c r="Z12" s="46">
        <v>198.36</v>
      </c>
      <c r="AA12" s="80">
        <f t="shared" si="0"/>
        <v>213.36</v>
      </c>
      <c r="AB12" s="47"/>
      <c r="AC12" s="47"/>
      <c r="AD12" s="47"/>
      <c r="AE12" s="47"/>
      <c r="AF12" s="47"/>
      <c r="AG12" s="47">
        <v>1</v>
      </c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84"/>
      <c r="AT12" s="84"/>
      <c r="AU12" s="84"/>
      <c r="AV12" s="84"/>
      <c r="AW12" s="84"/>
      <c r="AX12" s="46">
        <v>200.98</v>
      </c>
      <c r="AY12" s="80">
        <f t="shared" si="1"/>
        <v>205.98</v>
      </c>
      <c r="AZ12" s="158">
        <f t="shared" si="2"/>
        <v>419.34000000000003</v>
      </c>
      <c r="BA12" s="56">
        <v>5</v>
      </c>
    </row>
    <row r="13" spans="1:53">
      <c r="A13" s="153" t="s">
        <v>266</v>
      </c>
      <c r="B13" s="153" t="s">
        <v>267</v>
      </c>
      <c r="C13" s="89">
        <v>283</v>
      </c>
      <c r="D13" s="47">
        <v>1</v>
      </c>
      <c r="E13" s="47"/>
      <c r="F13" s="47"/>
      <c r="G13" s="47"/>
      <c r="H13" s="47"/>
      <c r="I13" s="47">
        <v>1</v>
      </c>
      <c r="J13" s="47"/>
      <c r="K13" s="47">
        <v>1</v>
      </c>
      <c r="L13" s="47"/>
      <c r="M13" s="47"/>
      <c r="N13" s="47"/>
      <c r="O13" s="47"/>
      <c r="P13" s="47"/>
      <c r="Q13" s="47"/>
      <c r="R13" s="47"/>
      <c r="S13" s="47"/>
      <c r="T13" s="47"/>
      <c r="U13" s="84"/>
      <c r="V13" s="84"/>
      <c r="W13" s="84"/>
      <c r="X13" s="84"/>
      <c r="Y13" s="84">
        <v>20</v>
      </c>
      <c r="Z13" s="46">
        <v>220.97</v>
      </c>
      <c r="AA13" s="80">
        <f t="shared" si="0"/>
        <v>255.97</v>
      </c>
      <c r="AB13" s="47"/>
      <c r="AC13" s="47"/>
      <c r="AD13" s="47"/>
      <c r="AE13" s="47"/>
      <c r="AF13" s="47"/>
      <c r="AG13" s="47"/>
      <c r="AH13" s="47"/>
      <c r="AI13" s="47">
        <v>1</v>
      </c>
      <c r="AJ13" s="47"/>
      <c r="AK13" s="47">
        <v>1</v>
      </c>
      <c r="AL13" s="47"/>
      <c r="AM13" s="47"/>
      <c r="AN13" s="47"/>
      <c r="AO13" s="47"/>
      <c r="AP13" s="47"/>
      <c r="AQ13" s="47"/>
      <c r="AR13" s="47"/>
      <c r="AS13" s="84"/>
      <c r="AT13" s="84"/>
      <c r="AU13" s="84"/>
      <c r="AV13" s="84"/>
      <c r="AW13" s="84"/>
      <c r="AX13" s="46">
        <v>182.77</v>
      </c>
      <c r="AY13" s="80">
        <f t="shared" si="1"/>
        <v>192.77</v>
      </c>
      <c r="AZ13" s="158">
        <f t="shared" si="2"/>
        <v>448.74</v>
      </c>
      <c r="BA13" s="56">
        <v>6</v>
      </c>
    </row>
  </sheetData>
  <mergeCells count="10">
    <mergeCell ref="D6:T6"/>
    <mergeCell ref="U6:Y6"/>
    <mergeCell ref="AB6:AR6"/>
    <mergeCell ref="AS6:AW6"/>
    <mergeCell ref="D1:AA1"/>
    <mergeCell ref="AB1:AY1"/>
    <mergeCell ref="D5:T5"/>
    <mergeCell ref="U5:Y5"/>
    <mergeCell ref="AB5:AR5"/>
    <mergeCell ref="AS5:AW5"/>
  </mergeCells>
  <phoneticPr fontId="1" type="noConversion"/>
  <pageMargins left="0.75" right="0.75" top="1" bottom="1" header="0.5" footer="0.5"/>
  <pageSetup paperSize="8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8"/>
  <sheetViews>
    <sheetView zoomScale="120" zoomScaleNormal="120" workbookViewId="0">
      <pane xSplit="1" topLeftCell="M1" activePane="topRight" state="frozen"/>
      <selection pane="topRight" activeCell="A3" sqref="A3"/>
    </sheetView>
  </sheetViews>
  <sheetFormatPr defaultRowHeight="12.75"/>
  <cols>
    <col min="1" max="1" width="18.140625" customWidth="1"/>
    <col min="2" max="2" width="18.5703125" customWidth="1"/>
    <col min="3" max="3" width="6.140625" customWidth="1"/>
    <col min="4" max="20" width="2.140625" customWidth="1"/>
    <col min="21" max="25" width="4.28515625" customWidth="1"/>
    <col min="26" max="26" width="5.7109375" style="30" customWidth="1"/>
    <col min="27" max="27" width="5.7109375" style="34" customWidth="1"/>
    <col min="28" max="44" width="1.85546875" customWidth="1"/>
    <col min="45" max="48" width="4.28515625" customWidth="1"/>
    <col min="49" max="49" width="5.42578125" customWidth="1"/>
    <col min="50" max="50" width="5.7109375" style="30" customWidth="1"/>
    <col min="51" max="51" width="5.7109375" style="38" customWidth="1"/>
    <col min="52" max="52" width="5.7109375" style="42" customWidth="1"/>
    <col min="53" max="53" width="5.7109375" style="13" customWidth="1"/>
  </cols>
  <sheetData>
    <row r="1" spans="1:54">
      <c r="A1" s="14" t="s">
        <v>31</v>
      </c>
      <c r="B1" s="63"/>
      <c r="C1" s="63"/>
      <c r="D1" s="198" t="s">
        <v>12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9"/>
      <c r="AB1" s="197" t="s">
        <v>17</v>
      </c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9"/>
      <c r="AZ1" s="39"/>
      <c r="BA1" s="15"/>
    </row>
    <row r="2" spans="1:54">
      <c r="A2" s="16" t="s">
        <v>33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7"/>
      <c r="AA2" s="31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27"/>
      <c r="AY2" s="35"/>
      <c r="AZ2" s="40"/>
      <c r="BA2" s="17"/>
    </row>
    <row r="3" spans="1:54">
      <c r="A3" s="1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7"/>
      <c r="AA3" s="31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27"/>
      <c r="AY3" s="35"/>
      <c r="AZ3" s="40"/>
      <c r="BA3" s="17"/>
    </row>
    <row r="4" spans="1:54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1"/>
      <c r="Z4" s="28"/>
      <c r="AA4" s="31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1"/>
      <c r="AX4" s="27"/>
      <c r="AY4" s="35"/>
      <c r="AZ4" s="40"/>
      <c r="BA4" s="17"/>
    </row>
    <row r="5" spans="1:54">
      <c r="A5" s="5"/>
      <c r="B5" s="6"/>
      <c r="C5" s="6"/>
      <c r="D5" s="195" t="s">
        <v>3</v>
      </c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56"/>
      <c r="U5" s="194" t="s">
        <v>6</v>
      </c>
      <c r="V5" s="195"/>
      <c r="W5" s="195"/>
      <c r="X5" s="195"/>
      <c r="Y5" s="196"/>
      <c r="Z5" s="28"/>
      <c r="AA5" s="31" t="s">
        <v>16</v>
      </c>
      <c r="AB5" s="194" t="s">
        <v>3</v>
      </c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4" t="s">
        <v>6</v>
      </c>
      <c r="AT5" s="195"/>
      <c r="AU5" s="195"/>
      <c r="AV5" s="195"/>
      <c r="AW5" s="196"/>
      <c r="AX5" s="28"/>
      <c r="AY5" s="36" t="s">
        <v>13</v>
      </c>
      <c r="AZ5" s="40" t="s">
        <v>14</v>
      </c>
      <c r="BA5" s="17"/>
    </row>
    <row r="6" spans="1:54">
      <c r="A6" s="5"/>
      <c r="B6" s="6"/>
      <c r="C6" s="6"/>
      <c r="D6" s="195" t="s">
        <v>4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56"/>
      <c r="U6" s="194" t="s">
        <v>7</v>
      </c>
      <c r="V6" s="195"/>
      <c r="W6" s="195"/>
      <c r="X6" s="195"/>
      <c r="Y6" s="196"/>
      <c r="Z6" s="26" t="s">
        <v>9</v>
      </c>
      <c r="AA6" s="31" t="s">
        <v>10</v>
      </c>
      <c r="AB6" s="194" t="s">
        <v>4</v>
      </c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4" t="s">
        <v>7</v>
      </c>
      <c r="AT6" s="195"/>
      <c r="AU6" s="195"/>
      <c r="AV6" s="195"/>
      <c r="AW6" s="196"/>
      <c r="AX6" s="26" t="s">
        <v>9</v>
      </c>
      <c r="AY6" s="36" t="s">
        <v>10</v>
      </c>
      <c r="AZ6" s="40" t="s">
        <v>10</v>
      </c>
      <c r="BA6" s="17"/>
    </row>
    <row r="7" spans="1:54">
      <c r="A7" s="8" t="s">
        <v>2</v>
      </c>
      <c r="B7" s="7" t="s">
        <v>270</v>
      </c>
      <c r="C7" s="7" t="s">
        <v>271</v>
      </c>
      <c r="D7" s="67">
        <v>1</v>
      </c>
      <c r="E7" s="67">
        <v>2</v>
      </c>
      <c r="F7" s="67">
        <v>3</v>
      </c>
      <c r="G7" s="67">
        <v>4</v>
      </c>
      <c r="H7" s="67">
        <v>5</v>
      </c>
      <c r="I7" s="67">
        <v>6</v>
      </c>
      <c r="J7" s="67">
        <v>7</v>
      </c>
      <c r="K7" s="67">
        <v>8</v>
      </c>
      <c r="L7" s="67">
        <v>9</v>
      </c>
      <c r="M7" s="176">
        <v>10</v>
      </c>
      <c r="N7" s="176">
        <v>11</v>
      </c>
      <c r="O7" s="176">
        <v>12</v>
      </c>
      <c r="P7" s="176">
        <v>13</v>
      </c>
      <c r="Q7" s="176">
        <v>14</v>
      </c>
      <c r="R7" s="176">
        <v>15</v>
      </c>
      <c r="S7" s="176">
        <v>16</v>
      </c>
      <c r="T7" s="176">
        <v>17</v>
      </c>
      <c r="U7" s="77">
        <v>6</v>
      </c>
      <c r="V7" s="78" t="s">
        <v>0</v>
      </c>
      <c r="W7" s="78">
        <v>9</v>
      </c>
      <c r="X7" s="78"/>
      <c r="Y7" s="82" t="s">
        <v>8</v>
      </c>
      <c r="Z7" s="29" t="s">
        <v>11</v>
      </c>
      <c r="AA7" s="32" t="s">
        <v>11</v>
      </c>
      <c r="AB7" s="9">
        <v>1</v>
      </c>
      <c r="AC7" s="7">
        <v>2</v>
      </c>
      <c r="AD7" s="7">
        <v>3</v>
      </c>
      <c r="AE7" s="7">
        <v>4</v>
      </c>
      <c r="AF7" s="7">
        <v>5</v>
      </c>
      <c r="AG7" s="7">
        <v>6</v>
      </c>
      <c r="AH7" s="7">
        <v>7</v>
      </c>
      <c r="AI7" s="7">
        <v>8</v>
      </c>
      <c r="AJ7" s="7">
        <v>9</v>
      </c>
      <c r="AK7" s="176">
        <v>10</v>
      </c>
      <c r="AL7" s="176">
        <v>11</v>
      </c>
      <c r="AM7" s="176">
        <v>12</v>
      </c>
      <c r="AN7" s="176">
        <v>13</v>
      </c>
      <c r="AO7" s="176">
        <v>14</v>
      </c>
      <c r="AP7" s="176">
        <v>15</v>
      </c>
      <c r="AQ7" s="176">
        <v>16</v>
      </c>
      <c r="AR7" s="176">
        <v>17</v>
      </c>
      <c r="AS7" s="77">
        <v>6</v>
      </c>
      <c r="AT7" s="78" t="s">
        <v>0</v>
      </c>
      <c r="AU7" s="78">
        <v>9</v>
      </c>
      <c r="AV7" s="78"/>
      <c r="AW7" s="82" t="s">
        <v>8</v>
      </c>
      <c r="AX7" s="29" t="s">
        <v>11</v>
      </c>
      <c r="AY7" s="37" t="s">
        <v>11</v>
      </c>
      <c r="AZ7" s="41" t="s">
        <v>11</v>
      </c>
      <c r="BA7" s="22" t="s">
        <v>15</v>
      </c>
    </row>
    <row r="8" spans="1:54" ht="15" customHeight="1">
      <c r="A8" s="170" t="s">
        <v>279</v>
      </c>
      <c r="B8" s="167" t="s">
        <v>280</v>
      </c>
      <c r="C8" s="167">
        <v>1004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86"/>
      <c r="V8" s="86"/>
      <c r="W8" s="86"/>
      <c r="X8" s="86"/>
      <c r="Y8" s="86"/>
      <c r="Z8" s="69">
        <v>119.05</v>
      </c>
      <c r="AA8" s="80">
        <f t="shared" ref="AA8:AA18" si="0">Z8+(SUM(D8:T8)*5)+U8+V8+W8+Y8</f>
        <v>119.05</v>
      </c>
      <c r="AB8" s="89"/>
      <c r="AC8" s="89"/>
      <c r="AD8" s="89"/>
      <c r="AE8" s="89"/>
      <c r="AF8" s="89">
        <v>1</v>
      </c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6"/>
      <c r="AT8" s="86"/>
      <c r="AU8" s="86"/>
      <c r="AV8" s="86"/>
      <c r="AW8" s="86"/>
      <c r="AX8" s="44">
        <v>121.02</v>
      </c>
      <c r="AY8" s="80">
        <f t="shared" ref="AY8:AY18" si="1">AX8+(SUM(AB8:AR8)*5)+AS8+AU8+AV8+AW8</f>
        <v>126.02</v>
      </c>
      <c r="AZ8" s="46">
        <f t="shared" ref="AZ8:AZ18" si="2">SUM(AY8,AA8)</f>
        <v>245.07</v>
      </c>
      <c r="BA8" s="191">
        <v>1</v>
      </c>
      <c r="BB8" s="4"/>
    </row>
    <row r="9" spans="1:54" ht="15" customHeight="1">
      <c r="A9" s="167" t="s">
        <v>43</v>
      </c>
      <c r="B9" s="167" t="s">
        <v>272</v>
      </c>
      <c r="C9" s="167">
        <v>1471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>
        <v>1</v>
      </c>
      <c r="P9" s="57"/>
      <c r="Q9" s="57"/>
      <c r="R9" s="57"/>
      <c r="S9" s="57">
        <v>1</v>
      </c>
      <c r="T9" s="57"/>
      <c r="U9" s="86"/>
      <c r="V9" s="86"/>
      <c r="W9" s="86"/>
      <c r="X9" s="86"/>
      <c r="Y9" s="86"/>
      <c r="Z9" s="69">
        <v>134.94</v>
      </c>
      <c r="AA9" s="80">
        <f t="shared" si="0"/>
        <v>144.94</v>
      </c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>
        <v>1</v>
      </c>
      <c r="AQ9" s="89"/>
      <c r="AR9" s="89"/>
      <c r="AS9" s="86"/>
      <c r="AT9" s="86"/>
      <c r="AU9" s="86"/>
      <c r="AV9" s="86"/>
      <c r="AW9" s="86"/>
      <c r="AX9" s="44">
        <v>129.19999999999999</v>
      </c>
      <c r="AY9" s="80">
        <f t="shared" si="1"/>
        <v>134.19999999999999</v>
      </c>
      <c r="AZ9" s="46">
        <f t="shared" si="2"/>
        <v>279.14</v>
      </c>
      <c r="BA9" s="87">
        <v>2</v>
      </c>
    </row>
    <row r="10" spans="1:54" ht="15" customHeight="1">
      <c r="A10" s="167" t="s">
        <v>288</v>
      </c>
      <c r="B10" s="167" t="s">
        <v>289</v>
      </c>
      <c r="C10" s="167">
        <v>546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>
        <v>1</v>
      </c>
      <c r="T10" s="57">
        <v>1</v>
      </c>
      <c r="U10" s="86"/>
      <c r="V10" s="86"/>
      <c r="W10" s="86"/>
      <c r="X10" s="86"/>
      <c r="Y10" s="86"/>
      <c r="Z10" s="69">
        <v>147.94999999999999</v>
      </c>
      <c r="AA10" s="80">
        <f t="shared" si="0"/>
        <v>157.94999999999999</v>
      </c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>
        <v>1</v>
      </c>
      <c r="AQ10" s="43"/>
      <c r="AR10" s="43"/>
      <c r="AS10" s="86"/>
      <c r="AT10" s="86"/>
      <c r="AU10" s="86"/>
      <c r="AV10" s="86"/>
      <c r="AW10" s="86"/>
      <c r="AX10" s="44">
        <v>136.06</v>
      </c>
      <c r="AY10" s="80">
        <f t="shared" si="1"/>
        <v>141.06</v>
      </c>
      <c r="AZ10" s="46">
        <f t="shared" si="2"/>
        <v>299.01</v>
      </c>
      <c r="BA10" s="87">
        <v>3</v>
      </c>
    </row>
    <row r="11" spans="1:54" ht="15" customHeight="1">
      <c r="A11" s="167" t="s">
        <v>285</v>
      </c>
      <c r="B11" s="192" t="s">
        <v>286</v>
      </c>
      <c r="C11" s="192">
        <v>349</v>
      </c>
      <c r="D11" s="57"/>
      <c r="E11" s="57"/>
      <c r="F11" s="57"/>
      <c r="G11" s="57"/>
      <c r="H11" s="57"/>
      <c r="I11" s="57"/>
      <c r="J11" s="57"/>
      <c r="K11" s="57">
        <v>1</v>
      </c>
      <c r="L11" s="57"/>
      <c r="M11" s="57"/>
      <c r="N11" s="57"/>
      <c r="O11" s="57"/>
      <c r="P11" s="57"/>
      <c r="Q11" s="57"/>
      <c r="R11" s="57"/>
      <c r="S11" s="57"/>
      <c r="T11" s="57"/>
      <c r="U11" s="86"/>
      <c r="V11" s="86"/>
      <c r="W11" s="86"/>
      <c r="X11" s="86"/>
      <c r="Y11" s="86"/>
      <c r="Z11" s="69">
        <v>150.80000000000001</v>
      </c>
      <c r="AA11" s="80">
        <f t="shared" si="0"/>
        <v>155.80000000000001</v>
      </c>
      <c r="AB11" s="43"/>
      <c r="AC11" s="43"/>
      <c r="AD11" s="43"/>
      <c r="AE11" s="43"/>
      <c r="AF11" s="43">
        <v>1</v>
      </c>
      <c r="AG11" s="43"/>
      <c r="AH11" s="43"/>
      <c r="AI11" s="43"/>
      <c r="AJ11" s="43">
        <v>1</v>
      </c>
      <c r="AK11" s="43"/>
      <c r="AL11" s="43"/>
      <c r="AM11" s="43"/>
      <c r="AN11" s="43"/>
      <c r="AO11" s="43"/>
      <c r="AP11" s="43"/>
      <c r="AQ11" s="43"/>
      <c r="AR11" s="43"/>
      <c r="AS11" s="86"/>
      <c r="AT11" s="86"/>
      <c r="AU11" s="86"/>
      <c r="AV11" s="86"/>
      <c r="AW11" s="86"/>
      <c r="AX11" s="44">
        <v>137.22</v>
      </c>
      <c r="AY11" s="80">
        <f t="shared" si="1"/>
        <v>147.22</v>
      </c>
      <c r="AZ11" s="46">
        <f t="shared" si="2"/>
        <v>303.02</v>
      </c>
      <c r="BA11" s="87">
        <v>4</v>
      </c>
    </row>
    <row r="12" spans="1:54" ht="15" customHeight="1">
      <c r="A12" s="168" t="s">
        <v>277</v>
      </c>
      <c r="B12" s="168" t="s">
        <v>278</v>
      </c>
      <c r="C12" s="168">
        <v>1717</v>
      </c>
      <c r="D12" s="57"/>
      <c r="E12" s="57"/>
      <c r="F12" s="57"/>
      <c r="G12" s="57"/>
      <c r="H12" s="57"/>
      <c r="I12" s="57">
        <v>1</v>
      </c>
      <c r="J12" s="57"/>
      <c r="K12" s="57"/>
      <c r="L12" s="57"/>
      <c r="M12" s="57"/>
      <c r="N12" s="57"/>
      <c r="O12" s="57"/>
      <c r="P12" s="57">
        <v>1</v>
      </c>
      <c r="Q12" s="57"/>
      <c r="R12" s="57"/>
      <c r="S12" s="57"/>
      <c r="T12" s="57"/>
      <c r="U12" s="86"/>
      <c r="V12" s="86"/>
      <c r="W12" s="86"/>
      <c r="X12" s="86"/>
      <c r="Y12" s="86"/>
      <c r="Z12" s="69">
        <v>138.66</v>
      </c>
      <c r="AA12" s="80">
        <f t="shared" si="0"/>
        <v>148.66</v>
      </c>
      <c r="AB12" s="89"/>
      <c r="AC12" s="89">
        <v>1</v>
      </c>
      <c r="AD12" s="89"/>
      <c r="AE12" s="89"/>
      <c r="AF12" s="89"/>
      <c r="AG12" s="89"/>
      <c r="AH12" s="89">
        <v>1</v>
      </c>
      <c r="AI12" s="89">
        <v>1</v>
      </c>
      <c r="AJ12" s="89"/>
      <c r="AK12" s="89"/>
      <c r="AL12" s="89"/>
      <c r="AM12" s="89"/>
      <c r="AN12" s="89">
        <v>1</v>
      </c>
      <c r="AO12" s="89"/>
      <c r="AP12" s="89"/>
      <c r="AQ12" s="89"/>
      <c r="AR12" s="89">
        <v>1</v>
      </c>
      <c r="AS12" s="86"/>
      <c r="AT12" s="86"/>
      <c r="AU12" s="86"/>
      <c r="AV12" s="86"/>
      <c r="AW12" s="86"/>
      <c r="AX12" s="44">
        <v>130.11000000000001</v>
      </c>
      <c r="AY12" s="80">
        <f t="shared" si="1"/>
        <v>155.11000000000001</v>
      </c>
      <c r="AZ12" s="46">
        <f t="shared" si="2"/>
        <v>303.77</v>
      </c>
      <c r="BA12" s="87"/>
    </row>
    <row r="13" spans="1:54" ht="15" customHeight="1">
      <c r="A13" s="167" t="s">
        <v>273</v>
      </c>
      <c r="B13" s="167" t="s">
        <v>274</v>
      </c>
      <c r="C13" s="167">
        <v>3121</v>
      </c>
      <c r="D13" s="57"/>
      <c r="E13" s="57">
        <v>1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>
        <v>1</v>
      </c>
      <c r="R13" s="57">
        <v>1</v>
      </c>
      <c r="S13" s="57"/>
      <c r="T13" s="57"/>
      <c r="U13" s="86"/>
      <c r="V13" s="86"/>
      <c r="W13" s="86"/>
      <c r="X13" s="86"/>
      <c r="Y13" s="86">
        <v>15</v>
      </c>
      <c r="Z13" s="69">
        <v>131.87</v>
      </c>
      <c r="AA13" s="80">
        <f t="shared" si="0"/>
        <v>161.87</v>
      </c>
      <c r="AB13" s="43">
        <v>1</v>
      </c>
      <c r="AC13" s="43">
        <v>1</v>
      </c>
      <c r="AD13" s="43"/>
      <c r="AE13" s="43"/>
      <c r="AF13" s="43"/>
      <c r="AG13" s="43"/>
      <c r="AH13" s="43"/>
      <c r="AI13" s="43"/>
      <c r="AJ13" s="43">
        <v>1</v>
      </c>
      <c r="AK13" s="43"/>
      <c r="AL13" s="43"/>
      <c r="AM13" s="43"/>
      <c r="AN13" s="43"/>
      <c r="AO13" s="43"/>
      <c r="AP13" s="43">
        <v>1</v>
      </c>
      <c r="AQ13" s="43"/>
      <c r="AR13" s="43"/>
      <c r="AS13" s="86"/>
      <c r="AT13" s="86"/>
      <c r="AU13" s="86"/>
      <c r="AV13" s="86"/>
      <c r="AW13" s="86"/>
      <c r="AX13" s="44">
        <v>137.13999999999999</v>
      </c>
      <c r="AY13" s="80">
        <f t="shared" si="1"/>
        <v>157.13999999999999</v>
      </c>
      <c r="AZ13" s="46">
        <f t="shared" si="2"/>
        <v>319.01</v>
      </c>
      <c r="BA13" s="87"/>
    </row>
    <row r="14" spans="1:54" ht="15" customHeight="1">
      <c r="A14" s="167" t="s">
        <v>64</v>
      </c>
      <c r="B14" s="167" t="s">
        <v>290</v>
      </c>
      <c r="C14" s="167">
        <v>980</v>
      </c>
      <c r="D14" s="57"/>
      <c r="E14" s="57">
        <v>1</v>
      </c>
      <c r="F14" s="57"/>
      <c r="G14" s="57"/>
      <c r="H14" s="57">
        <v>1</v>
      </c>
      <c r="I14" s="57"/>
      <c r="J14" s="57"/>
      <c r="K14" s="57"/>
      <c r="L14" s="57"/>
      <c r="M14" s="57"/>
      <c r="N14" s="57">
        <v>1</v>
      </c>
      <c r="O14" s="57"/>
      <c r="P14" s="57"/>
      <c r="Q14" s="57"/>
      <c r="R14" s="57"/>
      <c r="S14" s="57"/>
      <c r="T14" s="57"/>
      <c r="U14" s="86"/>
      <c r="V14" s="86"/>
      <c r="W14" s="86"/>
      <c r="X14" s="86"/>
      <c r="Y14" s="86"/>
      <c r="Z14" s="69">
        <v>153.30000000000001</v>
      </c>
      <c r="AA14" s="80">
        <f t="shared" si="0"/>
        <v>168.3</v>
      </c>
      <c r="AB14" s="43">
        <v>1</v>
      </c>
      <c r="AC14" s="43">
        <v>1</v>
      </c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86"/>
      <c r="AT14" s="86"/>
      <c r="AU14" s="86"/>
      <c r="AV14" s="86"/>
      <c r="AW14" s="86"/>
      <c r="AX14" s="44">
        <v>141.86000000000001</v>
      </c>
      <c r="AY14" s="80">
        <f t="shared" si="1"/>
        <v>151.86000000000001</v>
      </c>
      <c r="AZ14" s="46">
        <f t="shared" si="2"/>
        <v>320.16000000000003</v>
      </c>
      <c r="BA14" s="87"/>
    </row>
    <row r="15" spans="1:54" ht="15" customHeight="1">
      <c r="A15" s="167" t="s">
        <v>62</v>
      </c>
      <c r="B15" s="171" t="s">
        <v>287</v>
      </c>
      <c r="C15" s="171">
        <v>30</v>
      </c>
      <c r="D15" s="57"/>
      <c r="E15" s="57"/>
      <c r="F15" s="57"/>
      <c r="G15" s="57"/>
      <c r="H15" s="57"/>
      <c r="I15" s="57"/>
      <c r="J15" s="57">
        <v>1</v>
      </c>
      <c r="K15" s="57">
        <v>1</v>
      </c>
      <c r="L15" s="57"/>
      <c r="M15" s="57"/>
      <c r="N15" s="57"/>
      <c r="O15" s="57"/>
      <c r="P15" s="57"/>
      <c r="Q15" s="57"/>
      <c r="R15" s="57">
        <v>1</v>
      </c>
      <c r="S15" s="57">
        <v>1</v>
      </c>
      <c r="T15" s="57"/>
      <c r="U15" s="86"/>
      <c r="V15" s="86"/>
      <c r="W15" s="86"/>
      <c r="X15" s="86"/>
      <c r="Y15" s="86"/>
      <c r="Z15" s="69">
        <v>149.56</v>
      </c>
      <c r="AA15" s="80">
        <f t="shared" si="0"/>
        <v>169.56</v>
      </c>
      <c r="AB15" s="43">
        <v>1</v>
      </c>
      <c r="AC15" s="43">
        <v>1</v>
      </c>
      <c r="AD15" s="43"/>
      <c r="AE15" s="43"/>
      <c r="AF15" s="43">
        <v>1</v>
      </c>
      <c r="AG15" s="43"/>
      <c r="AH15" s="43">
        <v>1</v>
      </c>
      <c r="AI15" s="43"/>
      <c r="AJ15" s="43"/>
      <c r="AK15" s="43"/>
      <c r="AL15" s="43"/>
      <c r="AM15" s="43">
        <v>1</v>
      </c>
      <c r="AN15" s="43"/>
      <c r="AO15" s="43">
        <v>1</v>
      </c>
      <c r="AP15" s="43"/>
      <c r="AQ15" s="43"/>
      <c r="AR15" s="43"/>
      <c r="AS15" s="86"/>
      <c r="AT15" s="86"/>
      <c r="AU15" s="86"/>
      <c r="AV15" s="86"/>
      <c r="AW15" s="86"/>
      <c r="AX15" s="44">
        <v>141.66999999999999</v>
      </c>
      <c r="AY15" s="80">
        <f t="shared" si="1"/>
        <v>171.67</v>
      </c>
      <c r="AZ15" s="46">
        <f t="shared" si="2"/>
        <v>341.23</v>
      </c>
      <c r="BA15" s="87"/>
    </row>
    <row r="16" spans="1:54" ht="15" customHeight="1">
      <c r="A16" s="167" t="s">
        <v>283</v>
      </c>
      <c r="B16" s="167" t="s">
        <v>284</v>
      </c>
      <c r="C16" s="167">
        <v>997</v>
      </c>
      <c r="D16" s="57"/>
      <c r="E16" s="57">
        <v>1</v>
      </c>
      <c r="F16" s="57"/>
      <c r="G16" s="57"/>
      <c r="H16" s="57">
        <v>1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86"/>
      <c r="V16" s="86"/>
      <c r="W16" s="86"/>
      <c r="X16" s="86"/>
      <c r="Y16" s="86"/>
      <c r="Z16" s="69">
        <v>158.15</v>
      </c>
      <c r="AA16" s="80">
        <f t="shared" si="0"/>
        <v>168.15</v>
      </c>
      <c r="AB16" s="43"/>
      <c r="AC16" s="43"/>
      <c r="AD16" s="43"/>
      <c r="AE16" s="43"/>
      <c r="AF16" s="43">
        <v>1</v>
      </c>
      <c r="AG16" s="43"/>
      <c r="AH16" s="43"/>
      <c r="AI16" s="43">
        <v>1</v>
      </c>
      <c r="AJ16" s="43"/>
      <c r="AK16" s="43"/>
      <c r="AL16" s="43"/>
      <c r="AM16" s="43"/>
      <c r="AN16" s="43"/>
      <c r="AO16" s="43"/>
      <c r="AP16" s="43"/>
      <c r="AQ16" s="43"/>
      <c r="AR16" s="43"/>
      <c r="AS16" s="86"/>
      <c r="AT16" s="86"/>
      <c r="AU16" s="86"/>
      <c r="AV16" s="86"/>
      <c r="AW16" s="86"/>
      <c r="AX16" s="44">
        <v>165.68</v>
      </c>
      <c r="AY16" s="80">
        <f t="shared" si="1"/>
        <v>175.68</v>
      </c>
      <c r="AZ16" s="46">
        <f t="shared" si="2"/>
        <v>343.83000000000004</v>
      </c>
      <c r="BA16" s="87"/>
    </row>
    <row r="17" spans="1:53">
      <c r="A17" s="167" t="s">
        <v>281</v>
      </c>
      <c r="B17" s="167" t="s">
        <v>282</v>
      </c>
      <c r="C17" s="167">
        <v>3456</v>
      </c>
      <c r="D17" s="57">
        <v>1</v>
      </c>
      <c r="E17" s="57">
        <v>1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>
        <v>1</v>
      </c>
      <c r="T17" s="57">
        <v>1</v>
      </c>
      <c r="U17" s="86"/>
      <c r="V17" s="86"/>
      <c r="W17" s="86"/>
      <c r="X17" s="86"/>
      <c r="Y17" s="86"/>
      <c r="Z17" s="69">
        <v>151.46</v>
      </c>
      <c r="AA17" s="80">
        <f t="shared" si="0"/>
        <v>171.46</v>
      </c>
      <c r="AB17" s="43">
        <v>1</v>
      </c>
      <c r="AC17" s="43"/>
      <c r="AD17" s="43"/>
      <c r="AE17" s="43"/>
      <c r="AF17" s="43">
        <v>1</v>
      </c>
      <c r="AG17" s="43"/>
      <c r="AH17" s="43"/>
      <c r="AI17" s="43"/>
      <c r="AJ17" s="43"/>
      <c r="AK17" s="43"/>
      <c r="AL17" s="43"/>
      <c r="AM17" s="43"/>
      <c r="AN17" s="43">
        <v>1</v>
      </c>
      <c r="AO17" s="43"/>
      <c r="AP17" s="43"/>
      <c r="AQ17" s="43"/>
      <c r="AR17" s="43">
        <v>1</v>
      </c>
      <c r="AS17" s="86"/>
      <c r="AT17" s="86"/>
      <c r="AU17" s="86"/>
      <c r="AV17" s="86"/>
      <c r="AW17" s="86"/>
      <c r="AX17" s="44">
        <v>165.13</v>
      </c>
      <c r="AY17" s="80">
        <f t="shared" si="1"/>
        <v>185.13</v>
      </c>
      <c r="AZ17" s="46">
        <f t="shared" si="2"/>
        <v>356.59000000000003</v>
      </c>
      <c r="BA17" s="87"/>
    </row>
    <row r="18" spans="1:53">
      <c r="A18" s="167" t="s">
        <v>275</v>
      </c>
      <c r="B18" s="169" t="s">
        <v>276</v>
      </c>
      <c r="C18" s="169">
        <v>29</v>
      </c>
      <c r="D18" s="68"/>
      <c r="E18" s="57">
        <v>1</v>
      </c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>
        <v>1</v>
      </c>
      <c r="S18" s="57"/>
      <c r="T18" s="57"/>
      <c r="U18" s="86"/>
      <c r="V18" s="86"/>
      <c r="W18" s="86"/>
      <c r="X18" s="86"/>
      <c r="Y18" s="86"/>
      <c r="Z18" s="69">
        <v>162.35</v>
      </c>
      <c r="AA18" s="80">
        <f t="shared" si="0"/>
        <v>172.35</v>
      </c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>
        <v>1</v>
      </c>
      <c r="AN18" s="43"/>
      <c r="AO18" s="43"/>
      <c r="AP18" s="43">
        <v>1</v>
      </c>
      <c r="AQ18" s="43"/>
      <c r="AR18" s="43">
        <v>1</v>
      </c>
      <c r="AS18" s="86"/>
      <c r="AT18" s="86"/>
      <c r="AU18" s="86"/>
      <c r="AV18" s="86"/>
      <c r="AW18" s="86"/>
      <c r="AX18" s="44">
        <v>190.47</v>
      </c>
      <c r="AY18" s="80">
        <f t="shared" si="1"/>
        <v>205.47</v>
      </c>
      <c r="AZ18" s="46">
        <f t="shared" si="2"/>
        <v>377.82</v>
      </c>
      <c r="BA18" s="87"/>
    </row>
  </sheetData>
  <mergeCells count="10">
    <mergeCell ref="D6:S6"/>
    <mergeCell ref="U6:Y6"/>
    <mergeCell ref="AB6:AR6"/>
    <mergeCell ref="AS6:AW6"/>
    <mergeCell ref="D1:AA1"/>
    <mergeCell ref="AB1:AY1"/>
    <mergeCell ref="D5:S5"/>
    <mergeCell ref="U5:Y5"/>
    <mergeCell ref="AB5:AR5"/>
    <mergeCell ref="AS5:AW5"/>
  </mergeCells>
  <phoneticPr fontId="1" type="noConversion"/>
  <pageMargins left="0.74803149606299213" right="0.74803149606299213" top="0.98425196850393704" bottom="0.98425196850393704" header="0.51181102362204722" footer="0.51181102362204722"/>
  <pageSetup paperSize="8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6"/>
  <sheetViews>
    <sheetView zoomScaleNormal="100" workbookViewId="0">
      <pane xSplit="1" topLeftCell="B1" activePane="topRight" state="frozen"/>
      <selection pane="topRight" activeCell="A3" sqref="A3"/>
    </sheetView>
  </sheetViews>
  <sheetFormatPr defaultRowHeight="12.75"/>
  <cols>
    <col min="1" max="1" width="17.7109375" customWidth="1"/>
    <col min="2" max="2" width="20.28515625" customWidth="1"/>
    <col min="3" max="3" width="11.5703125" customWidth="1"/>
    <col min="4" max="16" width="2.28515625" customWidth="1"/>
    <col min="17" max="21" width="5.7109375" customWidth="1"/>
    <col min="22" max="22" width="5.7109375" style="30" customWidth="1"/>
    <col min="23" max="23" width="5.7109375" style="34" customWidth="1"/>
    <col min="24" max="32" width="2.28515625" customWidth="1"/>
    <col min="33" max="33" width="2.42578125" customWidth="1"/>
    <col min="34" max="36" width="2.5703125" customWidth="1"/>
    <col min="37" max="41" width="5.7109375" customWidth="1"/>
    <col min="42" max="42" width="5.7109375" style="30" customWidth="1"/>
    <col min="43" max="43" width="5.7109375" style="38" customWidth="1"/>
    <col min="44" max="44" width="5.7109375" style="42" customWidth="1"/>
    <col min="45" max="45" width="5.7109375" style="13" customWidth="1"/>
  </cols>
  <sheetData>
    <row r="1" spans="1:45">
      <c r="A1" s="14" t="s">
        <v>31</v>
      </c>
      <c r="B1" s="63"/>
      <c r="C1" s="63"/>
      <c r="D1" s="198" t="s">
        <v>12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9"/>
      <c r="X1" s="197" t="s">
        <v>17</v>
      </c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9"/>
      <c r="AR1" s="39"/>
      <c r="AS1" s="15"/>
    </row>
    <row r="2" spans="1:45">
      <c r="A2" s="16" t="s">
        <v>32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7"/>
      <c r="W2" s="31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27"/>
      <c r="AQ2" s="35"/>
      <c r="AR2" s="40"/>
      <c r="AS2" s="17"/>
    </row>
    <row r="3" spans="1:45">
      <c r="A3" s="1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7"/>
      <c r="W3" s="31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27"/>
      <c r="AQ3" s="35"/>
      <c r="AR3" s="40"/>
      <c r="AS3" s="17"/>
    </row>
    <row r="4" spans="1:4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50"/>
      <c r="V4" s="28"/>
      <c r="W4" s="31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150"/>
      <c r="AP4" s="27"/>
      <c r="AQ4" s="35"/>
      <c r="AR4" s="40"/>
      <c r="AS4" s="17"/>
    </row>
    <row r="6" spans="1:4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"/>
      <c r="V6" s="28"/>
      <c r="W6" s="31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1"/>
      <c r="AP6" s="27"/>
      <c r="AQ6" s="35"/>
      <c r="AR6" s="40"/>
      <c r="AS6" s="17"/>
    </row>
    <row r="7" spans="1:45">
      <c r="A7" s="5"/>
      <c r="B7" s="6"/>
      <c r="C7" s="6"/>
      <c r="D7" s="195" t="s">
        <v>3</v>
      </c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4" t="s">
        <v>6</v>
      </c>
      <c r="R7" s="195"/>
      <c r="S7" s="195"/>
      <c r="T7" s="195"/>
      <c r="U7" s="196"/>
      <c r="V7" s="28"/>
      <c r="W7" s="31" t="s">
        <v>16</v>
      </c>
      <c r="X7" s="194" t="s">
        <v>3</v>
      </c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4" t="s">
        <v>6</v>
      </c>
      <c r="AL7" s="195"/>
      <c r="AM7" s="195"/>
      <c r="AN7" s="195"/>
      <c r="AO7" s="196"/>
      <c r="AP7" s="28"/>
      <c r="AQ7" s="36" t="s">
        <v>13</v>
      </c>
      <c r="AR7" s="40" t="s">
        <v>14</v>
      </c>
      <c r="AS7" s="17"/>
    </row>
    <row r="8" spans="1:45">
      <c r="A8" s="5"/>
      <c r="B8" s="6"/>
      <c r="C8" s="6"/>
      <c r="D8" s="195" t="s">
        <v>4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4" t="s">
        <v>7</v>
      </c>
      <c r="R8" s="195"/>
      <c r="S8" s="195"/>
      <c r="T8" s="195"/>
      <c r="U8" s="196"/>
      <c r="V8" s="26" t="s">
        <v>9</v>
      </c>
      <c r="W8" s="31" t="s">
        <v>10</v>
      </c>
      <c r="X8" s="194" t="s">
        <v>4</v>
      </c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4" t="s">
        <v>7</v>
      </c>
      <c r="AL8" s="195"/>
      <c r="AM8" s="195"/>
      <c r="AN8" s="195"/>
      <c r="AO8" s="196"/>
      <c r="AP8" s="26" t="s">
        <v>9</v>
      </c>
      <c r="AQ8" s="36" t="s">
        <v>10</v>
      </c>
      <c r="AR8" s="40" t="s">
        <v>10</v>
      </c>
      <c r="AS8" s="17"/>
    </row>
    <row r="9" spans="1:45">
      <c r="A9" s="8" t="s">
        <v>2</v>
      </c>
      <c r="B9" s="7" t="s">
        <v>298</v>
      </c>
      <c r="C9" s="7" t="s">
        <v>299</v>
      </c>
      <c r="D9" s="67">
        <v>1</v>
      </c>
      <c r="E9" s="67">
        <v>2</v>
      </c>
      <c r="F9" s="67">
        <v>3</v>
      </c>
      <c r="G9" s="67">
        <v>4</v>
      </c>
      <c r="H9" s="67">
        <v>5</v>
      </c>
      <c r="I9" s="67">
        <v>6</v>
      </c>
      <c r="J9" s="67">
        <v>7</v>
      </c>
      <c r="K9" s="67">
        <v>8</v>
      </c>
      <c r="L9" s="67">
        <v>9</v>
      </c>
      <c r="M9" s="176">
        <v>10</v>
      </c>
      <c r="N9" s="176">
        <v>11</v>
      </c>
      <c r="O9" s="176">
        <v>12</v>
      </c>
      <c r="P9" s="176">
        <v>13</v>
      </c>
      <c r="Q9" s="77">
        <v>6</v>
      </c>
      <c r="R9" s="78" t="s">
        <v>0</v>
      </c>
      <c r="S9" s="78">
        <v>8</v>
      </c>
      <c r="T9" s="78"/>
      <c r="U9" s="82" t="s">
        <v>8</v>
      </c>
      <c r="V9" s="29" t="s">
        <v>11</v>
      </c>
      <c r="W9" s="32" t="s">
        <v>11</v>
      </c>
      <c r="X9" s="9">
        <v>1</v>
      </c>
      <c r="Y9" s="7">
        <v>2</v>
      </c>
      <c r="Z9" s="7">
        <v>3</v>
      </c>
      <c r="AA9" s="7">
        <v>4</v>
      </c>
      <c r="AB9" s="7">
        <v>5</v>
      </c>
      <c r="AC9" s="7">
        <v>6</v>
      </c>
      <c r="AD9" s="7">
        <v>7</v>
      </c>
      <c r="AE9" s="7">
        <v>8</v>
      </c>
      <c r="AF9" s="7">
        <v>9</v>
      </c>
      <c r="AG9" s="7">
        <v>10</v>
      </c>
      <c r="AH9" s="7">
        <v>11</v>
      </c>
      <c r="AI9" s="7">
        <v>12</v>
      </c>
      <c r="AJ9" s="7">
        <v>13</v>
      </c>
      <c r="AK9" s="77">
        <v>6</v>
      </c>
      <c r="AL9" s="78" t="s">
        <v>0</v>
      </c>
      <c r="AM9" s="78">
        <v>8</v>
      </c>
      <c r="AN9" s="78"/>
      <c r="AO9" s="82" t="s">
        <v>8</v>
      </c>
      <c r="AP9" s="29" t="s">
        <v>11</v>
      </c>
      <c r="AQ9" s="37" t="s">
        <v>11</v>
      </c>
      <c r="AR9" s="41" t="s">
        <v>11</v>
      </c>
      <c r="AS9" s="22" t="s">
        <v>15</v>
      </c>
    </row>
    <row r="10" spans="1:45" ht="15" customHeight="1">
      <c r="A10" s="149" t="s">
        <v>291</v>
      </c>
      <c r="B10" s="149"/>
      <c r="C10" s="14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4"/>
      <c r="R10" s="84"/>
      <c r="S10" s="84"/>
      <c r="T10" s="84"/>
      <c r="U10" s="84"/>
      <c r="V10" s="90">
        <v>116.13</v>
      </c>
      <c r="W10" s="103">
        <f t="shared" ref="W10:W16" si="0">V10+(SUM(D10:P10)*5)+Q10+R10+S10+U10</f>
        <v>116.13</v>
      </c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4"/>
      <c r="AL10" s="84"/>
      <c r="AM10" s="84"/>
      <c r="AN10" s="84"/>
      <c r="AO10" s="84"/>
      <c r="AP10" s="90">
        <v>110.09</v>
      </c>
      <c r="AQ10" s="103">
        <f t="shared" ref="AQ10:AQ16" si="1">AP10+(SUM(X10:AJ10)*5)+AK10+AL10+AM10+AO10</f>
        <v>110.09</v>
      </c>
      <c r="AR10" s="90">
        <f t="shared" ref="AR10:AR16" si="2">SUM(AQ10,W10)</f>
        <v>226.22</v>
      </c>
      <c r="AS10" s="91">
        <v>1</v>
      </c>
    </row>
    <row r="11" spans="1:45" ht="15" customHeight="1">
      <c r="A11" s="149" t="s">
        <v>293</v>
      </c>
      <c r="B11" s="149"/>
      <c r="C11" s="149"/>
      <c r="D11" s="89">
        <v>1</v>
      </c>
      <c r="E11" s="89">
        <v>1</v>
      </c>
      <c r="F11" s="89"/>
      <c r="G11" s="89"/>
      <c r="H11" s="89"/>
      <c r="I11" s="89">
        <v>1</v>
      </c>
      <c r="J11" s="89"/>
      <c r="K11" s="89"/>
      <c r="L11" s="89"/>
      <c r="M11" s="89">
        <v>1</v>
      </c>
      <c r="N11" s="89"/>
      <c r="O11" s="89"/>
      <c r="P11" s="89"/>
      <c r="Q11" s="84"/>
      <c r="R11" s="84"/>
      <c r="S11" s="84"/>
      <c r="T11" s="84"/>
      <c r="U11" s="84"/>
      <c r="V11" s="90">
        <v>117.61</v>
      </c>
      <c r="W11" s="103">
        <f t="shared" si="0"/>
        <v>137.61000000000001</v>
      </c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>
        <v>1</v>
      </c>
      <c r="AI11" s="89"/>
      <c r="AJ11" s="89"/>
      <c r="AK11" s="84"/>
      <c r="AL11" s="84"/>
      <c r="AM11" s="84"/>
      <c r="AN11" s="84"/>
      <c r="AO11" s="84"/>
      <c r="AP11" s="90">
        <v>114.56</v>
      </c>
      <c r="AQ11" s="103">
        <f t="shared" si="1"/>
        <v>119.56</v>
      </c>
      <c r="AR11" s="90">
        <f t="shared" si="2"/>
        <v>257.17</v>
      </c>
      <c r="AS11" s="91">
        <v>2</v>
      </c>
    </row>
    <row r="12" spans="1:45" ht="15" customHeight="1">
      <c r="A12" s="149" t="s">
        <v>292</v>
      </c>
      <c r="B12" s="149"/>
      <c r="C12" s="149"/>
      <c r="D12" s="89">
        <v>1</v>
      </c>
      <c r="E12" s="89"/>
      <c r="F12" s="89"/>
      <c r="G12" s="89"/>
      <c r="H12" s="89">
        <v>1</v>
      </c>
      <c r="I12" s="89"/>
      <c r="J12" s="89"/>
      <c r="K12" s="89"/>
      <c r="L12" s="89"/>
      <c r="M12" s="89"/>
      <c r="N12" s="89"/>
      <c r="O12" s="89">
        <v>1</v>
      </c>
      <c r="P12" s="89"/>
      <c r="Q12" s="84"/>
      <c r="R12" s="84"/>
      <c r="S12" s="84"/>
      <c r="T12" s="84"/>
      <c r="U12" s="84"/>
      <c r="V12" s="90">
        <v>128.74</v>
      </c>
      <c r="W12" s="103">
        <f t="shared" si="0"/>
        <v>143.74</v>
      </c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4"/>
      <c r="AL12" s="84"/>
      <c r="AM12" s="84"/>
      <c r="AN12" s="84"/>
      <c r="AO12" s="84"/>
      <c r="AP12" s="90">
        <v>122.3</v>
      </c>
      <c r="AQ12" s="103">
        <f t="shared" si="1"/>
        <v>122.3</v>
      </c>
      <c r="AR12" s="90">
        <f t="shared" si="2"/>
        <v>266.04000000000002</v>
      </c>
      <c r="AS12" s="91">
        <v>3</v>
      </c>
    </row>
    <row r="13" spans="1:45" ht="15" customHeight="1">
      <c r="A13" s="149" t="s">
        <v>294</v>
      </c>
      <c r="B13" s="149"/>
      <c r="C13" s="149"/>
      <c r="D13" s="89"/>
      <c r="E13" s="89"/>
      <c r="F13" s="89"/>
      <c r="G13" s="89"/>
      <c r="H13" s="89"/>
      <c r="I13" s="89">
        <v>1</v>
      </c>
      <c r="J13" s="89"/>
      <c r="K13" s="89"/>
      <c r="L13" s="89">
        <v>1</v>
      </c>
      <c r="M13" s="89"/>
      <c r="N13" s="89"/>
      <c r="O13" s="89"/>
      <c r="P13" s="89"/>
      <c r="Q13" s="84"/>
      <c r="R13" s="84"/>
      <c r="S13" s="84"/>
      <c r="T13" s="84"/>
      <c r="U13" s="84"/>
      <c r="V13" s="90">
        <v>112.08</v>
      </c>
      <c r="W13" s="103">
        <f t="shared" si="0"/>
        <v>122.08</v>
      </c>
      <c r="X13" s="89"/>
      <c r="Y13" s="89">
        <v>1</v>
      </c>
      <c r="Z13" s="89"/>
      <c r="AA13" s="89"/>
      <c r="AB13" s="89"/>
      <c r="AC13" s="89">
        <v>1</v>
      </c>
      <c r="AD13" s="89"/>
      <c r="AE13" s="89"/>
      <c r="AF13" s="89"/>
      <c r="AG13" s="89">
        <v>1</v>
      </c>
      <c r="AH13" s="89"/>
      <c r="AI13" s="89"/>
      <c r="AJ13" s="89"/>
      <c r="AK13" s="84"/>
      <c r="AL13" s="84"/>
      <c r="AM13" s="84"/>
      <c r="AN13" s="84"/>
      <c r="AO13" s="84"/>
      <c r="AP13" s="90">
        <v>129.4</v>
      </c>
      <c r="AQ13" s="103">
        <f t="shared" si="1"/>
        <v>144.4</v>
      </c>
      <c r="AR13" s="90">
        <f t="shared" si="2"/>
        <v>266.48</v>
      </c>
      <c r="AS13" s="91">
        <v>4</v>
      </c>
    </row>
    <row r="14" spans="1:45" ht="15" customHeight="1">
      <c r="A14" s="146" t="s">
        <v>295</v>
      </c>
      <c r="B14" s="146"/>
      <c r="C14" s="146"/>
      <c r="D14" s="89"/>
      <c r="E14" s="89"/>
      <c r="F14" s="89"/>
      <c r="G14" s="89"/>
      <c r="H14" s="89"/>
      <c r="I14" s="89">
        <v>1</v>
      </c>
      <c r="J14" s="89"/>
      <c r="K14" s="89"/>
      <c r="L14" s="89"/>
      <c r="M14" s="89"/>
      <c r="N14" s="89"/>
      <c r="O14" s="89"/>
      <c r="P14" s="89"/>
      <c r="Q14" s="84"/>
      <c r="R14" s="84"/>
      <c r="S14" s="84"/>
      <c r="T14" s="84"/>
      <c r="U14" s="84"/>
      <c r="V14" s="90">
        <v>136.19</v>
      </c>
      <c r="W14" s="103">
        <f t="shared" si="0"/>
        <v>141.19</v>
      </c>
      <c r="X14" s="89"/>
      <c r="Y14" s="89"/>
      <c r="Z14" s="89"/>
      <c r="AA14" s="89"/>
      <c r="AB14" s="89"/>
      <c r="AC14" s="89">
        <v>1</v>
      </c>
      <c r="AD14" s="89"/>
      <c r="AE14" s="89"/>
      <c r="AF14" s="89"/>
      <c r="AG14" s="89"/>
      <c r="AH14" s="89"/>
      <c r="AI14" s="89"/>
      <c r="AJ14" s="89"/>
      <c r="AK14" s="84"/>
      <c r="AL14" s="84"/>
      <c r="AM14" s="84"/>
      <c r="AN14" s="84"/>
      <c r="AO14" s="84"/>
      <c r="AP14" s="90">
        <v>124.46</v>
      </c>
      <c r="AQ14" s="103">
        <f t="shared" si="1"/>
        <v>129.45999999999998</v>
      </c>
      <c r="AR14" s="90">
        <f t="shared" si="2"/>
        <v>270.64999999999998</v>
      </c>
      <c r="AS14" s="91">
        <v>5</v>
      </c>
    </row>
    <row r="15" spans="1:45" ht="15" customHeight="1">
      <c r="A15" s="185" t="s">
        <v>296</v>
      </c>
      <c r="B15" s="123"/>
      <c r="C15" s="123"/>
      <c r="D15" s="89"/>
      <c r="E15" s="89"/>
      <c r="F15" s="89"/>
      <c r="G15" s="89"/>
      <c r="H15" s="89">
        <v>1</v>
      </c>
      <c r="I15" s="89"/>
      <c r="J15" s="89">
        <v>1</v>
      </c>
      <c r="K15" s="89"/>
      <c r="L15" s="89"/>
      <c r="M15" s="89">
        <v>1</v>
      </c>
      <c r="N15" s="89">
        <v>1</v>
      </c>
      <c r="O15" s="89"/>
      <c r="P15" s="89"/>
      <c r="Q15" s="84"/>
      <c r="R15" s="84"/>
      <c r="S15" s="84"/>
      <c r="T15" s="84"/>
      <c r="U15" s="84">
        <v>20</v>
      </c>
      <c r="V15" s="90">
        <v>132.08000000000001</v>
      </c>
      <c r="W15" s="103">
        <f t="shared" si="0"/>
        <v>172.08</v>
      </c>
      <c r="X15" s="89"/>
      <c r="Y15" s="89"/>
      <c r="Z15" s="89"/>
      <c r="AA15" s="89"/>
      <c r="AB15" s="89"/>
      <c r="AC15" s="89">
        <v>1</v>
      </c>
      <c r="AD15" s="89"/>
      <c r="AE15" s="89"/>
      <c r="AF15" s="89"/>
      <c r="AG15" s="89"/>
      <c r="AH15" s="89"/>
      <c r="AI15" s="89"/>
      <c r="AJ15" s="89"/>
      <c r="AK15" s="84"/>
      <c r="AL15" s="84"/>
      <c r="AM15" s="84"/>
      <c r="AN15" s="84"/>
      <c r="AO15" s="84"/>
      <c r="AP15" s="90">
        <v>128.29</v>
      </c>
      <c r="AQ15" s="103">
        <f t="shared" si="1"/>
        <v>133.29</v>
      </c>
      <c r="AR15" s="90">
        <f t="shared" si="2"/>
        <v>305.37</v>
      </c>
      <c r="AS15" s="91">
        <v>6</v>
      </c>
    </row>
    <row r="16" spans="1:45" ht="15" customHeight="1">
      <c r="A16" s="185" t="s">
        <v>297</v>
      </c>
      <c r="B16" s="123"/>
      <c r="C16" s="123"/>
      <c r="D16" s="89"/>
      <c r="E16" s="89"/>
      <c r="F16" s="89"/>
      <c r="G16" s="89"/>
      <c r="H16" s="89"/>
      <c r="I16" s="89">
        <v>1</v>
      </c>
      <c r="J16" s="89">
        <v>1</v>
      </c>
      <c r="K16" s="89"/>
      <c r="L16" s="89"/>
      <c r="M16" s="89">
        <v>1</v>
      </c>
      <c r="N16" s="89"/>
      <c r="O16" s="89"/>
      <c r="P16" s="89"/>
      <c r="Q16" s="84"/>
      <c r="R16" s="84"/>
      <c r="S16" s="84"/>
      <c r="T16" s="84"/>
      <c r="U16" s="84"/>
      <c r="V16" s="90">
        <v>161.11000000000001</v>
      </c>
      <c r="W16" s="103">
        <f t="shared" si="0"/>
        <v>176.11</v>
      </c>
      <c r="X16" s="89">
        <v>1</v>
      </c>
      <c r="Y16" s="89"/>
      <c r="Z16" s="89"/>
      <c r="AA16" s="89"/>
      <c r="AB16" s="89">
        <v>1</v>
      </c>
      <c r="AC16" s="89"/>
      <c r="AD16" s="89"/>
      <c r="AE16" s="89"/>
      <c r="AF16" s="89"/>
      <c r="AG16" s="89"/>
      <c r="AH16" s="89">
        <v>1</v>
      </c>
      <c r="AI16" s="89">
        <v>1</v>
      </c>
      <c r="AJ16" s="89"/>
      <c r="AK16" s="84"/>
      <c r="AL16" s="84"/>
      <c r="AM16" s="84"/>
      <c r="AN16" s="84"/>
      <c r="AO16" s="84"/>
      <c r="AP16" s="90">
        <v>157.62</v>
      </c>
      <c r="AQ16" s="103">
        <f t="shared" si="1"/>
        <v>177.62</v>
      </c>
      <c r="AR16" s="90">
        <f t="shared" si="2"/>
        <v>353.73</v>
      </c>
      <c r="AS16" s="91">
        <v>7</v>
      </c>
    </row>
  </sheetData>
  <mergeCells count="10">
    <mergeCell ref="D8:P8"/>
    <mergeCell ref="Q8:U8"/>
    <mergeCell ref="X8:AJ8"/>
    <mergeCell ref="AK8:AO8"/>
    <mergeCell ref="D1:W1"/>
    <mergeCell ref="X1:AQ1"/>
    <mergeCell ref="D7:P7"/>
    <mergeCell ref="Q7:U7"/>
    <mergeCell ref="X7:AJ7"/>
    <mergeCell ref="AK7:AO7"/>
  </mergeCells>
  <phoneticPr fontId="21" type="noConversion"/>
  <pageMargins left="0.74803149606299213" right="0.74803149606299213" top="0.98425196850393704" bottom="0.98425196850393704" header="0.51181102362204722" footer="0.51181102362204722"/>
  <pageSetup paperSize="8" scale="7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8</vt:i4>
      </vt:variant>
    </vt:vector>
  </HeadingPairs>
  <TitlesOfParts>
    <vt:vector size="18" baseType="lpstr">
      <vt:lpstr>Uitleg</vt:lpstr>
      <vt:lpstr>Twee pa</vt:lpstr>
      <vt:lpstr>Enk pa </vt:lpstr>
      <vt:lpstr>Jeugd</vt:lpstr>
      <vt:lpstr>Enk po </vt:lpstr>
      <vt:lpstr>Twee po</vt:lpstr>
      <vt:lpstr>Langspan po</vt:lpstr>
      <vt:lpstr>Vier po</vt:lpstr>
      <vt:lpstr>vier pa</vt:lpstr>
      <vt:lpstr>Finale</vt:lpstr>
      <vt:lpstr>'Enk pa '!Afdrukbereik</vt:lpstr>
      <vt:lpstr>'Enk po '!Afdrukbereik</vt:lpstr>
      <vt:lpstr>Jeugd!Afdrukbereik</vt:lpstr>
      <vt:lpstr>'Langspan po'!Afdrukbereik</vt:lpstr>
      <vt:lpstr>'Twee pa'!Afdrukbereik</vt:lpstr>
      <vt:lpstr>'Twee po'!Afdrukbereik</vt:lpstr>
      <vt:lpstr>'vier pa'!Afdrukbereik</vt:lpstr>
      <vt:lpstr>'Vier po'!Afdrukbereik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 v/d Horst</dc:creator>
  <cp:lastModifiedBy>M. Coppoolse</cp:lastModifiedBy>
  <cp:lastPrinted>2015-10-03T22:47:08Z</cp:lastPrinted>
  <dcterms:created xsi:type="dcterms:W3CDTF">2009-01-09T13:04:04Z</dcterms:created>
  <dcterms:modified xsi:type="dcterms:W3CDTF">2016-10-10T15:43:16Z</dcterms:modified>
</cp:coreProperties>
</file>